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D:\Users\dosorio\Documents\plan de compras\DANIEL 2021\PLAN ANUAL  ADQUISICIONES  2021\"/>
    </mc:Choice>
  </mc:AlternateContent>
  <xr:revisionPtr revIDLastSave="0" documentId="13_ncr:1_{0127EEDA-DFF1-4A7C-8CAA-1722FA13EAD4}" xr6:coauthVersionLast="47" xr6:coauthVersionMax="47" xr10:uidLastSave="{00000000-0000-0000-0000-000000000000}"/>
  <bookViews>
    <workbookView xWindow="-120" yWindow="-120" windowWidth="24240" windowHeight="13140" xr2:uid="{00000000-000D-0000-FFFF-FFFF00000000}"/>
  </bookViews>
  <sheets>
    <sheet name="PAA PUBLICADO ADQUISICIONES"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44" i="2" l="1"/>
  <c r="I243" i="2"/>
  <c r="I242" i="2"/>
  <c r="I241" i="2"/>
  <c r="J241" i="2"/>
  <c r="J54" i="2"/>
  <c r="J240" i="2" l="1"/>
  <c r="J239" i="2"/>
  <c r="J238" i="2" l="1"/>
  <c r="J97" i="2"/>
  <c r="J118" i="2"/>
  <c r="J237" i="2"/>
  <c r="J109" i="2"/>
  <c r="J94" i="2"/>
  <c r="J236" i="2" l="1"/>
  <c r="J233" i="2" l="1"/>
  <c r="I235" i="2"/>
  <c r="J235" i="2" s="1"/>
  <c r="I234" i="2"/>
  <c r="J234" i="2" s="1"/>
  <c r="J129" i="2" l="1"/>
  <c r="J111" i="2"/>
  <c r="J232" i="2" l="1"/>
  <c r="J230" i="2" l="1"/>
  <c r="J231" i="2"/>
  <c r="J229" i="2"/>
  <c r="J228" i="2"/>
  <c r="J227" i="2"/>
  <c r="J226" i="2"/>
  <c r="J48" i="2" l="1"/>
  <c r="J60" i="2"/>
  <c r="J225" i="2"/>
  <c r="J224" i="2"/>
  <c r="J223" i="2"/>
  <c r="J222" i="2"/>
  <c r="J221" i="2" l="1"/>
  <c r="J220" i="2" l="1"/>
  <c r="J219" i="2"/>
  <c r="J272" i="2" l="1"/>
  <c r="J214" i="2" l="1"/>
  <c r="J215" i="2"/>
  <c r="J216" i="2"/>
  <c r="J217" i="2"/>
  <c r="J218" i="2"/>
  <c r="J213" i="2"/>
  <c r="J246" i="2"/>
  <c r="J247" i="2"/>
  <c r="J248" i="2"/>
  <c r="J249" i="2"/>
  <c r="J250" i="2"/>
  <c r="J251" i="2"/>
  <c r="J252" i="2"/>
  <c r="J253" i="2"/>
  <c r="J211" i="2" l="1"/>
  <c r="J210" i="2"/>
  <c r="J207" i="2"/>
  <c r="J208" i="2"/>
  <c r="J209" i="2"/>
  <c r="J206" i="2"/>
  <c r="J167" i="2"/>
  <c r="J166" i="2"/>
  <c r="J205" i="2" l="1"/>
  <c r="J204" i="2"/>
  <c r="J116" i="2"/>
  <c r="J115" i="2"/>
  <c r="J114" i="2"/>
  <c r="J203" i="2"/>
  <c r="J202" i="2"/>
  <c r="J105" i="2"/>
  <c r="J96" i="2"/>
  <c r="J112" i="2"/>
  <c r="J132" i="2"/>
  <c r="J121" i="2"/>
  <c r="I199" i="2" l="1"/>
  <c r="I198" i="2"/>
  <c r="I197" i="2"/>
  <c r="J196" i="2" l="1"/>
  <c r="J193" i="2" l="1"/>
  <c r="I192" i="2" l="1"/>
  <c r="J127" i="2" l="1"/>
  <c r="J128" i="2" l="1"/>
  <c r="J190" i="2" l="1"/>
  <c r="J188" i="2" l="1"/>
  <c r="J189" i="2"/>
  <c r="J187" i="2"/>
  <c r="J254" i="2" l="1"/>
  <c r="J255" i="2"/>
  <c r="J256" i="2"/>
  <c r="J257" i="2"/>
  <c r="J258" i="2"/>
  <c r="J259" i="2"/>
  <c r="J260" i="2"/>
  <c r="J261" i="2"/>
  <c r="J262" i="2"/>
  <c r="J263" i="2"/>
  <c r="J264" i="2"/>
  <c r="J265" i="2"/>
  <c r="J266" i="2"/>
  <c r="J267" i="2"/>
  <c r="J268" i="2"/>
  <c r="J269" i="2"/>
  <c r="J270" i="2"/>
  <c r="J271" i="2"/>
  <c r="R10" i="2" l="1"/>
  <c r="R11" i="2" s="1"/>
  <c r="R12" i="2" s="1"/>
  <c r="R13" i="2" s="1"/>
  <c r="R14" i="2" s="1"/>
  <c r="R15" i="2" s="1"/>
  <c r="R16" i="2" s="1"/>
  <c r="R17" i="2" s="1"/>
  <c r="R18" i="2" s="1"/>
  <c r="R19" i="2" s="1"/>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98" i="2" s="1"/>
  <c r="R99" i="2" s="1"/>
  <c r="R100" i="2" s="1"/>
  <c r="R101" i="2" s="1"/>
  <c r="R102" i="2" l="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R207" i="2" s="1"/>
  <c r="R208" i="2" s="1"/>
  <c r="R209" i="2" s="1"/>
  <c r="R210" i="2" s="1"/>
  <c r="R211" i="2" s="1"/>
  <c r="R212" i="2" s="1"/>
  <c r="R213" i="2" s="1"/>
  <c r="R214" i="2" s="1"/>
  <c r="R215" i="2" s="1"/>
  <c r="R216" i="2" s="1"/>
  <c r="R217" i="2" s="1"/>
  <c r="R218" i="2" s="1"/>
  <c r="R219" i="2" s="1"/>
  <c r="R220" i="2" s="1"/>
  <c r="R221" i="2" s="1"/>
  <c r="R222" i="2" s="1"/>
  <c r="R223" i="2" s="1"/>
  <c r="R224" i="2" s="1"/>
  <c r="R225" i="2" s="1"/>
  <c r="R226" i="2" s="1"/>
  <c r="R227" i="2" s="1"/>
  <c r="R228" i="2" s="1"/>
  <c r="R229" i="2" s="1"/>
  <c r="R230" i="2" s="1"/>
  <c r="R231" i="2" s="1"/>
  <c r="R232" i="2" s="1"/>
  <c r="R233" i="2" s="1"/>
  <c r="R234" i="2" s="1"/>
  <c r="R235" i="2" s="1"/>
  <c r="R236" i="2" s="1"/>
  <c r="R237" i="2" s="1"/>
  <c r="R238" i="2" s="1"/>
  <c r="R239" i="2" s="1"/>
  <c r="R240" i="2" s="1"/>
  <c r="R241" i="2" s="1"/>
  <c r="R242" i="2" s="1"/>
  <c r="R243" i="2" s="1"/>
  <c r="R244" i="2" s="1"/>
  <c r="J68" i="2"/>
  <c r="I68" i="2"/>
  <c r="J67" i="2"/>
  <c r="I67" i="2"/>
  <c r="J66" i="2"/>
  <c r="I66" i="2"/>
  <c r="J23" i="2" l="1"/>
  <c r="J13" i="2" l="1"/>
  <c r="J12" i="2"/>
  <c r="J11" i="2"/>
</calcChain>
</file>

<file path=xl/sharedStrings.xml><?xml version="1.0" encoding="utf-8"?>
<sst xmlns="http://schemas.openxmlformats.org/spreadsheetml/2006/main" count="110936" uniqueCount="108294">
  <si>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</si>
  <si>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</si>
  <si>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</si>
  <si>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</si>
  <si>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</si>
  <si>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</si>
  <si>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</si>
  <si>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</si>
  <si>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</si>
  <si>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</si>
  <si>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</si>
  <si>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</si>
  <si>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</si>
  <si>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</si>
  <si>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</si>
  <si>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</si>
  <si>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</si>
  <si>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</si>
  <si>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</si>
  <si>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</si>
  <si>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</si>
  <si>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</si>
  <si>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</si>
  <si>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</si>
  <si>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</si>
  <si>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</si>
  <si>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</si>
  <si>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</si>
  <si>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</si>
  <si>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</si>
  <si>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</si>
  <si>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</si>
  <si>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</si>
  <si>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</si>
  <si>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</si>
  <si>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</si>
  <si>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</si>
  <si>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</si>
  <si>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</si>
  <si>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</si>
  <si>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</si>
  <si>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</si>
  <si>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</si>
  <si>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</si>
  <si>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</si>
  <si>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</si>
  <si>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</si>
  <si>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</si>
  <si>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</si>
  <si>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</si>
  <si>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</si>
  <si>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</si>
  <si>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</si>
  <si>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</si>
  <si>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</si>
  <si>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</si>
  <si>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</si>
  <si>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</si>
  <si>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</si>
  <si>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</si>
  <si>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</si>
  <si>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</si>
  <si>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</si>
  <si>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</si>
  <si>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</si>
  <si>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</si>
  <si>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</si>
  <si>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</si>
  <si>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</si>
  <si>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</si>
  <si>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</si>
  <si>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</si>
  <si>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</si>
  <si>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</si>
  <si>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</si>
  <si>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</si>
  <si>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</si>
  <si>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</si>
  <si>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</si>
  <si>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</si>
  <si>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</si>
  <si>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</si>
  <si>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</si>
  <si>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</si>
  <si>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</si>
  <si>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</si>
  <si>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</si>
  <si>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</si>
  <si>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</si>
  <si>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</si>
  <si>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</si>
  <si>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</si>
  <si>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</si>
  <si>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</si>
  <si>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</si>
  <si>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</si>
  <si>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</si>
  <si>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</si>
  <si>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</si>
  <si>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</si>
  <si>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</si>
  <si>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</si>
  <si>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</si>
  <si>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</si>
  <si>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</si>
  <si>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</si>
  <si>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</si>
  <si>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</si>
  <si>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</si>
  <si>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</si>
  <si>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</si>
  <si>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</si>
  <si>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</si>
  <si>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</si>
  <si>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</si>
  <si>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</si>
  <si>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</si>
  <si>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</si>
  <si>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</si>
  <si>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</si>
  <si>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</si>
  <si>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</si>
  <si>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</si>
  <si>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</si>
  <si>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</si>
  <si>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</si>
  <si>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</si>
  <si>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</si>
  <si>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</si>
  <si>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</si>
  <si>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</si>
  <si>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</si>
  <si>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</si>
  <si>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</si>
  <si>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</si>
  <si>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</si>
  <si>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</si>
  <si>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</si>
  <si>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</si>
  <si>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</si>
  <si>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</si>
  <si>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</si>
  <si>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</si>
  <si>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</si>
  <si>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</si>
  <si>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</si>
  <si>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</si>
  <si>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</si>
  <si>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</si>
  <si>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</si>
  <si>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</si>
  <si>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</si>
  <si>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</si>
  <si>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</si>
  <si>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</si>
  <si>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</si>
  <si>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</si>
  <si>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</si>
  <si>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</si>
  <si>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</si>
  <si>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</si>
  <si>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</si>
  <si>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</si>
  <si>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</si>
  <si>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</si>
  <si>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</si>
  <si>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</si>
  <si>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</si>
  <si>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</si>
  <si>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</si>
  <si>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</si>
  <si>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</si>
  <si>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</si>
  <si>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</si>
  <si>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</si>
  <si>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</si>
  <si>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</si>
  <si>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</si>
  <si>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</si>
  <si>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</si>
  <si>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</si>
  <si>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</si>
  <si>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</si>
  <si>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</si>
  <si>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</si>
  <si>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</si>
  <si>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</si>
  <si>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</si>
  <si>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</si>
  <si>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</si>
  <si>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</si>
  <si>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</si>
  <si>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</si>
  <si>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</si>
  <si>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</si>
  <si>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</si>
  <si>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</si>
  <si>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</si>
  <si>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</si>
  <si>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</si>
  <si>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</si>
  <si>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</si>
  <si>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</si>
  <si>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</si>
  <si>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</si>
  <si>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</si>
  <si>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</si>
  <si>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</si>
  <si>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</si>
  <si>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</si>
  <si>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</si>
  <si>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</si>
  <si>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</si>
  <si>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</si>
  <si>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</si>
  <si>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</si>
  <si>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</si>
  <si>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</si>
  <si>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</si>
  <si>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</si>
  <si>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</si>
  <si>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</si>
  <si>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</si>
  <si>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</si>
  <si>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</si>
  <si>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</si>
  <si>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</si>
  <si>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</si>
  <si>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</si>
  <si>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</si>
  <si>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</si>
  <si>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</si>
  <si>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</si>
  <si>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</si>
  <si>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</si>
  <si>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</si>
  <si>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</si>
  <si>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</si>
  <si>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</si>
  <si>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</si>
  <si>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</si>
  <si>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</si>
  <si>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</si>
  <si>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</si>
  <si>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</si>
  <si>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</si>
  <si>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</si>
  <si>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</si>
  <si>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</si>
  <si>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</si>
  <si>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</si>
  <si>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</si>
  <si>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</si>
  <si>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</si>
  <si>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</si>
  <si>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</si>
  <si>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</si>
  <si>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</si>
  <si>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</si>
  <si>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</si>
  <si>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</si>
  <si>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</si>
  <si>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</si>
  <si>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</si>
  <si>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</si>
  <si>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</si>
  <si>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</si>
  <si>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</si>
  <si>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</si>
  <si>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</si>
  <si>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</si>
  <si>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</si>
  <si>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</si>
  <si>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</si>
  <si>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</si>
  <si>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</si>
  <si>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</si>
  <si>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</si>
  <si>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</si>
  <si>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</si>
  <si>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</si>
  <si>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</si>
  <si>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</si>
  <si>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</si>
  <si>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</si>
  <si>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</si>
  <si>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</si>
  <si>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</si>
  <si>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</si>
  <si>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</si>
  <si>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</si>
  <si>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</si>
  <si>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</si>
  <si>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</si>
  <si>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</si>
  <si>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</si>
  <si>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</si>
  <si>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</si>
  <si>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</si>
  <si>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</si>
  <si>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</si>
  <si>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</si>
  <si>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</si>
  <si>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</si>
  <si>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</si>
  <si>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</si>
  <si>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</si>
  <si>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</si>
  <si>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</si>
  <si>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</si>
  <si>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</si>
  <si>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</si>
  <si>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</si>
  <si>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</si>
  <si>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</si>
  <si>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</si>
  <si>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</si>
  <si>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</si>
  <si>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</si>
  <si>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</si>
  <si>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</si>
  <si>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</si>
  <si>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</si>
  <si>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</si>
  <si>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</si>
  <si>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</si>
  <si>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</si>
  <si>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</si>
  <si>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</si>
  <si>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</si>
  <si>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</si>
  <si>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</si>
  <si>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</si>
  <si>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</si>
  <si>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</si>
  <si>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</si>
  <si>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</si>
  <si>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</si>
  <si>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</si>
  <si>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</si>
  <si>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</si>
  <si>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</si>
  <si>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</si>
  <si>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</si>
  <si>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</si>
  <si>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</si>
  <si>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</si>
  <si>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</si>
  <si>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</si>
  <si>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</si>
  <si>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</si>
  <si>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</si>
  <si>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</si>
  <si>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</si>
  <si>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</si>
  <si>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</si>
  <si>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</si>
  <si>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</si>
  <si>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</si>
  <si>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</si>
  <si>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</si>
  <si>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</si>
  <si>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</si>
  <si>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</si>
  <si>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</si>
  <si>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</si>
  <si>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</si>
  <si>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</si>
  <si>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</si>
  <si>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</si>
  <si>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</si>
  <si>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</si>
  <si>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</si>
  <si>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</si>
  <si>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</si>
  <si>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</si>
  <si>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</si>
  <si>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</si>
  <si>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</si>
  <si>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</si>
  <si>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</si>
  <si>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</si>
  <si>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</si>
  <si>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</si>
  <si>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</si>
  <si>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</si>
  <si>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</si>
  <si>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</si>
  <si>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</si>
  <si>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</si>
  <si>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</si>
  <si>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</si>
  <si>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</si>
  <si>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</si>
  <si>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</si>
  <si>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</si>
  <si>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</si>
  <si>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</si>
  <si>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</si>
  <si>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</si>
  <si>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</si>
  <si>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</si>
  <si>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</si>
  <si>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</si>
  <si>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</si>
  <si>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</si>
  <si>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</si>
  <si>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</si>
  <si>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</si>
  <si>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</si>
  <si>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</si>
  <si>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</si>
  <si>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</si>
  <si>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</si>
  <si>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</si>
  <si>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</si>
  <si>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</si>
  <si>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</si>
  <si>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</si>
  <si>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</si>
  <si>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</si>
  <si>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</si>
  <si>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</si>
  <si>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</si>
  <si>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</si>
  <si>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</si>
  <si>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</si>
  <si>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</si>
  <si>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</si>
  <si>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</si>
  <si>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</si>
  <si>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</si>
  <si>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</si>
  <si>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</si>
  <si>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</si>
  <si>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</si>
  <si>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</si>
  <si>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</si>
  <si>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</si>
  <si>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</si>
  <si>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</si>
  <si>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</si>
  <si>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</si>
  <si>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</si>
  <si>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</si>
  <si>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</si>
  <si>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</si>
  <si>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</si>
  <si>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</si>
  <si>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</si>
  <si>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</si>
  <si>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</si>
  <si>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</si>
  <si>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</si>
  <si>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</si>
  <si>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</si>
  <si>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</si>
  <si>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</si>
  <si>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</si>
  <si>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</si>
  <si>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</si>
  <si>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</si>
  <si>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</si>
  <si>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</si>
  <si>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</si>
  <si>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</si>
  <si>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</si>
  <si>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</si>
  <si>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</si>
  <si>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</si>
  <si>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</si>
  <si>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</si>
  <si>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</si>
  <si>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</si>
  <si>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</si>
  <si>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</si>
  <si>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</si>
  <si>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</si>
  <si>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</si>
  <si>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</si>
  <si>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</si>
  <si>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</si>
  <si>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</si>
  <si>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</si>
  <si>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</si>
  <si>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</si>
  <si>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</si>
  <si>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</si>
  <si>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</si>
  <si>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</si>
  <si>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</si>
  <si>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</si>
  <si>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</si>
  <si>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</si>
  <si>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</si>
  <si>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</si>
  <si>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</si>
  <si>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</si>
  <si>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</si>
  <si>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</si>
  <si>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</si>
  <si>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</si>
  <si>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</si>
  <si>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</si>
  <si>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</si>
  <si>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</si>
  <si>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</si>
  <si>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</si>
  <si>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</si>
  <si>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</si>
  <si>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</si>
  <si>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</si>
  <si>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</si>
  <si>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</si>
  <si>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</si>
  <si>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</si>
  <si>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</si>
  <si>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</si>
  <si>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</si>
  <si>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</si>
  <si>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</si>
  <si>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</si>
  <si>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</si>
  <si>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</si>
  <si>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</si>
  <si>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</si>
  <si>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</si>
  <si>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</si>
  <si>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</si>
  <si>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</si>
  <si>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</si>
  <si>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</si>
  <si>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</si>
  <si>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</si>
  <si>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</si>
  <si>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</si>
  <si>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</si>
  <si>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</si>
  <si>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</si>
  <si>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</si>
  <si>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</si>
  <si>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</si>
  <si>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</si>
  <si>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</si>
  <si>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</si>
  <si>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</si>
  <si>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</si>
  <si>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</si>
  <si>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</si>
  <si>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</si>
  <si>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</si>
  <si>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</si>
  <si>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</si>
  <si>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</si>
  <si>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</si>
  <si>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</si>
  <si>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</si>
  <si>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</si>
  <si>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</si>
  <si>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</si>
  <si>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</si>
  <si>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</si>
  <si>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</si>
  <si>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</si>
  <si>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</si>
  <si>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</si>
  <si>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</si>
  <si>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</si>
  <si>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</si>
  <si>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</si>
  <si>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</si>
  <si>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</si>
  <si>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</si>
  <si>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</si>
  <si>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</si>
  <si>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</si>
  <si>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</si>
  <si>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</si>
  <si>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</si>
  <si>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</si>
  <si>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</si>
  <si>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</si>
  <si>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</si>
  <si>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</si>
  <si>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</si>
  <si>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</si>
  <si>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</si>
  <si>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</si>
  <si>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</si>
  <si>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</si>
  <si>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</si>
  <si>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</si>
  <si>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</si>
  <si>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</si>
  <si>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</si>
  <si>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</si>
  <si>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</si>
  <si>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</si>
  <si>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</si>
  <si>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</si>
  <si>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</si>
  <si>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</si>
  <si>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</si>
  <si>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</si>
  <si>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</si>
  <si>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</si>
  <si>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</si>
  <si>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</si>
  <si>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</si>
  <si>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</si>
  <si>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</si>
  <si>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</si>
  <si>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</si>
  <si>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</si>
  <si>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</si>
  <si>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</si>
  <si>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</si>
  <si>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</si>
  <si>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</si>
  <si>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</si>
  <si>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</si>
  <si>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</si>
  <si>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</si>
  <si>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</si>
  <si>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</si>
  <si>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</si>
  <si>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</si>
  <si>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</si>
  <si>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</si>
  <si>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</si>
  <si>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</si>
  <si>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</si>
  <si>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</si>
  <si>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</si>
  <si>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</si>
  <si>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</si>
  <si>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</si>
  <si>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</si>
  <si>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</si>
  <si>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</si>
  <si>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</si>
  <si>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</si>
  <si>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</si>
  <si>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</si>
  <si>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</si>
  <si>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</si>
  <si>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</si>
  <si>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</si>
  <si>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</si>
  <si>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</si>
  <si>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</si>
  <si>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</si>
  <si>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</si>
  <si>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</si>
  <si>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</si>
  <si>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</si>
  <si>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</si>
  <si>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</si>
  <si>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</si>
  <si>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</si>
  <si>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</si>
  <si>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</si>
  <si>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</si>
  <si>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</si>
  <si>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</si>
  <si>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</si>
  <si>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</si>
  <si>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</si>
  <si>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</si>
  <si>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</si>
  <si>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</si>
  <si>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</si>
  <si>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</si>
  <si>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</si>
  <si>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</si>
  <si>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</si>
  <si>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</si>
  <si>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</si>
  <si>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</si>
  <si>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</si>
  <si>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</si>
  <si>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</si>
  <si>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</si>
  <si>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</si>
  <si>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</si>
  <si>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</si>
  <si>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</si>
  <si>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</si>
  <si>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</si>
  <si>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</si>
  <si>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</si>
  <si>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</si>
  <si>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</si>
  <si>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</si>
  <si>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</si>
  <si>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</si>
  <si>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</si>
  <si>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</si>
  <si>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</si>
  <si>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</si>
  <si>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</si>
  <si>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</si>
  <si>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</si>
  <si>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</si>
  <si>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</si>
  <si>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</si>
  <si>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</si>
  <si>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</si>
  <si>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</si>
  <si>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</si>
  <si>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</si>
  <si>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</si>
  <si>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</si>
  <si>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</si>
  <si>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</si>
  <si>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</si>
  <si>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</si>
  <si>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</si>
  <si>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</si>
  <si>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</si>
  <si>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</si>
  <si>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</si>
  <si>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</si>
  <si>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</si>
  <si>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</si>
  <si>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</si>
  <si>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</si>
  <si>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</si>
  <si>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</si>
  <si>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</si>
  <si>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</si>
  <si>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</si>
  <si>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</si>
  <si>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</si>
  <si>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</si>
  <si>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</si>
  <si>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</si>
  <si>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</si>
  <si>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</si>
  <si>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</si>
  <si>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</si>
  <si>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</si>
  <si>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</si>
  <si>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</si>
  <si>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</si>
  <si>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</si>
  <si>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</si>
  <si>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</si>
  <si>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</si>
  <si>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</si>
  <si>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</si>
  <si>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</si>
  <si>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</si>
  <si>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</si>
  <si>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</si>
  <si>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</si>
  <si>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</si>
  <si>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</si>
  <si>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</si>
  <si>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</si>
  <si>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</si>
  <si>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</si>
  <si>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</si>
  <si>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</si>
  <si>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</si>
  <si>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</si>
  <si>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</si>
  <si>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</si>
  <si>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</si>
  <si>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</si>
  <si>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</si>
  <si>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</si>
  <si>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</si>
  <si>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</si>
  <si>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</si>
  <si>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</si>
  <si>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</si>
  <si>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</si>
  <si>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</si>
  <si>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</si>
  <si>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</si>
  <si>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</si>
  <si>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</si>
  <si>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</si>
  <si>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</si>
  <si>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</si>
  <si>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</si>
  <si>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</si>
  <si>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</si>
  <si>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</si>
  <si>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</si>
  <si>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</si>
  <si>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</si>
  <si>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</si>
  <si>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</si>
  <si>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</si>
  <si>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</si>
  <si>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</si>
  <si>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</si>
  <si>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</si>
  <si>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</si>
  <si>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</si>
  <si>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</si>
  <si>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</si>
  <si>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</si>
  <si>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</si>
  <si>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</si>
  <si>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</si>
  <si>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</si>
  <si>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</si>
  <si>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</si>
  <si>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</si>
  <si>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</si>
  <si>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</si>
  <si>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</si>
  <si>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</si>
  <si>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</si>
  <si>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</si>
  <si>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</si>
  <si>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</si>
  <si>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</si>
  <si>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</si>
  <si>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</si>
  <si>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</si>
  <si>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</si>
  <si>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</si>
  <si>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</si>
  <si>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</si>
  <si>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</si>
  <si>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</si>
  <si>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</si>
  <si>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</si>
  <si>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</si>
  <si>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</si>
  <si>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</si>
  <si>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</si>
  <si>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</si>
  <si>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</si>
  <si>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</si>
  <si>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</si>
  <si>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</si>
  <si>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</si>
  <si>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</si>
  <si>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</si>
  <si>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</si>
  <si>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</si>
  <si>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</si>
  <si>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</si>
  <si>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</si>
  <si>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</si>
  <si>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</si>
  <si>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</si>
  <si>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</si>
  <si>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</si>
  <si>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</si>
  <si>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</si>
  <si>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</si>
  <si>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</si>
  <si>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</si>
  <si>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</si>
  <si>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</si>
  <si>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</si>
  <si>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</si>
  <si>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</si>
  <si>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</si>
  <si>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</si>
  <si>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</si>
  <si>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</si>
  <si>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</si>
  <si>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</si>
  <si>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</si>
  <si>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</si>
  <si>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</si>
  <si>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</si>
  <si>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</si>
  <si>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</si>
  <si>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</si>
  <si>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</si>
  <si>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</si>
  <si>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</si>
  <si>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</si>
  <si>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</si>
  <si>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</si>
  <si>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</si>
  <si>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</si>
  <si>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</si>
  <si>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</si>
  <si>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</si>
  <si>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</si>
  <si>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</si>
  <si>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</si>
  <si>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</si>
  <si>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</si>
  <si>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</si>
  <si>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</si>
  <si>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</si>
  <si>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</si>
  <si>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</si>
  <si>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</si>
  <si>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</si>
  <si>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</si>
  <si>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</si>
  <si>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</si>
  <si>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</si>
  <si>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</si>
  <si>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</si>
  <si>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</si>
  <si>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</si>
  <si>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</si>
  <si>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</si>
  <si>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</si>
  <si>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</si>
  <si>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</si>
  <si>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</si>
  <si>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</si>
  <si>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</si>
  <si>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</si>
  <si>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</si>
  <si>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</si>
  <si>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</si>
  <si>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</si>
  <si>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</si>
  <si>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</si>
  <si>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</si>
  <si>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</si>
  <si>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</si>
  <si>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</si>
  <si>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</si>
  <si>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</si>
  <si>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</si>
  <si>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</si>
  <si>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</si>
  <si>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</si>
  <si>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</si>
  <si>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</si>
  <si>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</si>
  <si>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</si>
  <si>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</si>
  <si>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</si>
  <si>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</si>
  <si>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</si>
  <si>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</si>
  <si>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</si>
  <si>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</si>
  <si>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</si>
  <si>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</si>
  <si>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</si>
  <si>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</si>
  <si>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</si>
  <si>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</si>
  <si>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</si>
  <si>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</si>
  <si>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</si>
  <si>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</si>
  <si>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</si>
  <si>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</si>
  <si>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</si>
  <si>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</si>
  <si>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</si>
  <si>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</si>
  <si>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</si>
  <si>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</si>
  <si>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</si>
  <si>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</si>
  <si>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</si>
  <si>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</si>
  <si>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</si>
  <si>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</si>
  <si>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</si>
  <si>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</si>
  <si>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</si>
  <si>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</si>
  <si>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</si>
  <si>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</si>
  <si>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</si>
  <si>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</si>
  <si>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</si>
  <si>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</si>
  <si>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</si>
  <si>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</si>
  <si>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</si>
  <si>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</si>
  <si>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</si>
  <si>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</si>
  <si>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</si>
  <si>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</si>
  <si>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</si>
  <si>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</si>
  <si>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</si>
  <si>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</si>
  <si>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</si>
  <si>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</si>
  <si>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</si>
  <si>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</si>
  <si>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</si>
  <si>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</si>
  <si>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</si>
  <si>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</si>
  <si>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</si>
  <si>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</si>
  <si>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</si>
  <si>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</si>
  <si>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</si>
  <si>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</si>
  <si>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</si>
  <si>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</si>
  <si>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</si>
  <si>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</si>
  <si>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</si>
  <si>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</si>
  <si>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</si>
  <si>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</si>
  <si>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</si>
  <si>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</si>
  <si>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</si>
  <si>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</si>
  <si>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</si>
  <si>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</si>
  <si>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</si>
  <si>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</si>
  <si>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</si>
  <si>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</si>
  <si>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</si>
  <si>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</si>
  <si>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</si>
  <si>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</si>
  <si>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</si>
  <si>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</si>
  <si>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</si>
  <si>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</si>
  <si>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</si>
  <si>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</si>
  <si>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</si>
  <si>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</si>
  <si>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</si>
  <si>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</si>
  <si>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</si>
  <si>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</si>
  <si>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</si>
  <si>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</si>
  <si>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</si>
  <si>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</si>
  <si>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</si>
  <si>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</si>
  <si>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</si>
  <si>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</si>
  <si>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</si>
  <si>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</si>
  <si>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</si>
  <si>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</si>
  <si>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</si>
  <si>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</si>
  <si>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</si>
  <si>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</si>
  <si>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</si>
  <si>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</si>
  <si>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</si>
  <si>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</si>
  <si>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</si>
  <si>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</si>
  <si>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</si>
  <si>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</si>
  <si>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</si>
  <si>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</si>
  <si>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</si>
  <si>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</si>
  <si>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</si>
  <si>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</si>
  <si>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</si>
  <si>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</si>
  <si>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</si>
  <si>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</si>
  <si>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</si>
  <si>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</si>
  <si>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</si>
  <si>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</si>
  <si>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</si>
  <si>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</si>
  <si>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</si>
  <si>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</si>
  <si>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</si>
  <si>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</si>
  <si>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</si>
  <si>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</si>
  <si>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</si>
  <si>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</si>
  <si>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</si>
  <si>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</si>
  <si>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</si>
  <si>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</si>
  <si>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</si>
  <si>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</si>
  <si>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</si>
  <si>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</si>
  <si>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</si>
  <si>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</si>
  <si>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</si>
  <si>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</si>
  <si>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</si>
  <si>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</si>
  <si>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</si>
  <si>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</si>
  <si>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</si>
  <si>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</si>
  <si>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</si>
  <si>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</si>
  <si>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</si>
  <si>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</si>
  <si>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</si>
  <si>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</si>
  <si>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</si>
  <si>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</si>
  <si>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</si>
  <si>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</si>
  <si>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</si>
  <si>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</si>
  <si>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</si>
  <si>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</si>
  <si>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</si>
  <si>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</si>
  <si>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</si>
  <si>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</si>
  <si>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</si>
  <si>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</si>
  <si>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</si>
  <si>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</si>
  <si>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</si>
  <si>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</si>
  <si>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</si>
  <si>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</si>
  <si>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</si>
  <si>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</si>
  <si>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</si>
  <si>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</si>
  <si>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</si>
  <si>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</si>
  <si>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</si>
  <si>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</si>
  <si>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</si>
  <si>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</si>
  <si>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</si>
  <si>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</si>
  <si>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</si>
  <si>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</si>
  <si>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</si>
  <si>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</si>
  <si>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</si>
  <si>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</si>
  <si>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</si>
  <si>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</si>
  <si>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</si>
  <si>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</si>
  <si>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</si>
  <si>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</si>
  <si>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</si>
  <si>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</si>
  <si>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</si>
  <si>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</si>
  <si>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</si>
  <si>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</si>
  <si>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</si>
  <si>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</si>
  <si>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</si>
  <si>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</si>
  <si>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</si>
  <si>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</si>
  <si>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</si>
  <si>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</si>
  <si>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</si>
  <si>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</si>
  <si>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</si>
  <si>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</si>
  <si>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</si>
  <si>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</si>
  <si>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</si>
  <si>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</si>
  <si>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</si>
  <si>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</si>
  <si>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</si>
  <si>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</si>
  <si>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</si>
  <si>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</si>
  <si>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</si>
  <si>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</si>
  <si>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</si>
  <si>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</si>
  <si>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</si>
  <si>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</si>
  <si>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</si>
  <si>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</si>
  <si>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</si>
  <si>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</si>
  <si>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</si>
  <si>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</si>
  <si>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</si>
  <si>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</si>
  <si>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</si>
  <si>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</si>
  <si>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</si>
  <si>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</si>
  <si>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</si>
  <si>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</si>
  <si>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</si>
  <si>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</si>
  <si>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</si>
  <si>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</si>
  <si>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</si>
  <si>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</si>
  <si>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</si>
  <si>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</si>
  <si>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</si>
  <si>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</si>
  <si>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</si>
  <si>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</si>
  <si>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</si>
  <si>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</si>
  <si>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</si>
  <si>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</si>
  <si>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</si>
  <si>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</si>
  <si>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</si>
  <si>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</si>
  <si>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</si>
  <si>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</si>
  <si>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</si>
  <si>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</si>
  <si>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</si>
  <si>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</si>
  <si>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</si>
  <si>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</si>
  <si>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</si>
  <si>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</si>
  <si>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</si>
  <si>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</si>
  <si>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</si>
  <si>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</si>
  <si>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</si>
  <si>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</si>
  <si>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</si>
  <si>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</si>
  <si>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</si>
  <si>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</si>
  <si>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</si>
  <si>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</si>
  <si>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</si>
  <si>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</si>
  <si>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</si>
  <si>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</si>
  <si>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</si>
  <si>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</si>
  <si>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</si>
  <si>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</si>
  <si>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</si>
  <si>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</si>
  <si>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</si>
  <si>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</si>
  <si>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</si>
  <si>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</si>
  <si>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</si>
  <si>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</si>
  <si>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</si>
  <si>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</si>
  <si>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</si>
  <si>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</si>
  <si>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</si>
  <si>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</si>
  <si>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</si>
  <si>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</si>
  <si>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</si>
  <si>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</si>
  <si>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</si>
  <si>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</si>
  <si>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</si>
  <si>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</si>
  <si>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</si>
  <si>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</si>
  <si>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</si>
  <si>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</si>
  <si>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</si>
  <si>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</si>
  <si>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</si>
  <si>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</si>
  <si>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</si>
  <si>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</si>
  <si>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</si>
  <si>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</si>
  <si>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</si>
  <si>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</si>
  <si>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</si>
  <si>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</si>
  <si>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</si>
  <si>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</si>
  <si>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</si>
  <si>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</si>
  <si>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</si>
  <si>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</si>
  <si>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</si>
  <si>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</si>
  <si>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</si>
  <si>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</si>
  <si>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</si>
  <si>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</si>
  <si>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</si>
  <si>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</si>
  <si>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</si>
  <si>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</si>
  <si>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</si>
  <si>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</si>
  <si>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</si>
  <si>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</si>
  <si>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</si>
  <si>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</si>
  <si>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</si>
  <si>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</si>
  <si>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</si>
  <si>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</si>
  <si>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</si>
  <si>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</si>
  <si>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</si>
  <si>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</si>
  <si>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</si>
  <si>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</si>
  <si>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</si>
  <si>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</si>
  <si>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</si>
  <si>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</si>
  <si>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</si>
  <si>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</si>
  <si>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</si>
  <si>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</si>
  <si>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</si>
  <si>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</si>
  <si>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</si>
  <si>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</si>
  <si>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</si>
  <si>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</si>
  <si>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</si>
  <si>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</si>
  <si>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</si>
  <si>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</si>
  <si>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</si>
  <si>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</si>
  <si>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</si>
  <si>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</si>
  <si>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</si>
  <si>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</si>
  <si>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</si>
  <si>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</si>
  <si>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</si>
  <si>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</si>
  <si>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</si>
  <si>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</si>
  <si>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</si>
  <si>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</si>
  <si>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</si>
  <si>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</si>
  <si>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</si>
  <si>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</si>
  <si>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</si>
  <si>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</si>
  <si>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</si>
  <si>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</si>
  <si>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</si>
  <si>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</si>
  <si>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</si>
  <si>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</si>
  <si>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</si>
  <si>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</si>
  <si>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</si>
  <si>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</si>
  <si>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</si>
  <si>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</si>
  <si>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</si>
  <si>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</si>
  <si>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</si>
  <si>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</si>
  <si>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</si>
  <si>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</si>
  <si>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</si>
  <si>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</si>
  <si>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</si>
  <si>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</si>
  <si>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</si>
  <si>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</si>
  <si>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</si>
  <si>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</si>
  <si>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</si>
  <si>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</si>
  <si>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</si>
  <si>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</si>
  <si>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</si>
  <si>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</si>
  <si>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</si>
  <si>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</si>
  <si>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</si>
  <si>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</si>
  <si>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</si>
  <si>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</si>
  <si>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</si>
  <si>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</si>
  <si>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</si>
  <si>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</si>
  <si>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</si>
  <si>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</si>
  <si>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</si>
  <si>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</si>
  <si>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</si>
  <si>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</si>
  <si>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</si>
  <si>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</si>
  <si>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</si>
  <si>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</si>
  <si>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</si>
  <si>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</si>
  <si>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</si>
  <si>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</si>
  <si>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</si>
  <si>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</si>
  <si>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</si>
  <si>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</si>
  <si>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</si>
  <si>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</si>
  <si>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</si>
  <si>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</si>
  <si>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</si>
  <si>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</si>
  <si>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</si>
  <si>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</si>
  <si>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</si>
  <si>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</si>
  <si>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</si>
  <si>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</si>
  <si>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</si>
  <si>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</si>
  <si>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</si>
  <si>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</si>
  <si>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</si>
  <si>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</si>
  <si>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</si>
  <si>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</si>
  <si>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</si>
  <si>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</si>
  <si>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</si>
  <si>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</si>
  <si>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</si>
  <si>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</si>
  <si>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</si>
  <si>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</si>
  <si>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</si>
  <si>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</si>
  <si>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</si>
  <si>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</si>
  <si>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</si>
  <si>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</si>
  <si>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</si>
  <si>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</si>
  <si>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</si>
  <si>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</si>
  <si>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</si>
  <si>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</si>
  <si>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</si>
  <si>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</si>
  <si>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</si>
  <si>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</si>
  <si>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</si>
  <si>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</si>
  <si>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</si>
  <si>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</si>
  <si>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</si>
  <si>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</si>
  <si>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</si>
  <si>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</si>
  <si>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</si>
  <si>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</si>
  <si>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</si>
  <si>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</si>
  <si>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</si>
  <si>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</si>
  <si>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</si>
  <si>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</si>
  <si>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</si>
  <si>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</si>
  <si>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</si>
  <si>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</si>
  <si>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</si>
  <si>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</si>
  <si>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</si>
  <si>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</si>
  <si>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</si>
  <si>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</si>
  <si>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</si>
  <si>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</si>
  <si>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</si>
  <si>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</si>
  <si>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</si>
  <si>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</si>
  <si>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</si>
  <si>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</si>
  <si>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</si>
  <si>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</si>
  <si>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</si>
  <si>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</si>
  <si>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</si>
  <si>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</si>
  <si>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</si>
  <si>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</si>
  <si>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</si>
  <si>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</si>
  <si>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</si>
  <si>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</si>
  <si>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</si>
  <si>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</si>
  <si>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</si>
  <si>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</si>
  <si>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</si>
  <si>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</si>
  <si>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</si>
  <si>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</si>
  <si>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</si>
  <si>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</si>
  <si>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</si>
  <si>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</si>
  <si>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</si>
  <si>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</si>
  <si>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</si>
  <si>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</si>
  <si>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</si>
  <si>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</si>
  <si>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</si>
  <si>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</si>
  <si>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</si>
  <si>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</si>
  <si>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</si>
  <si>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</si>
  <si>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</si>
  <si>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</si>
  <si>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</si>
  <si>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</si>
  <si>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</si>
  <si>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</si>
  <si>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</si>
  <si>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</si>
  <si>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</si>
  <si>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</si>
  <si>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</si>
  <si>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</si>
  <si>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</si>
  <si>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</si>
  <si>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</si>
  <si>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</si>
  <si>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</si>
  <si>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</si>
  <si>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</si>
  <si>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</si>
  <si>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</si>
  <si>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</si>
  <si>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</si>
  <si>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</si>
  <si>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</si>
  <si>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</si>
  <si>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</si>
  <si>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</si>
  <si>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</si>
  <si>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</si>
  <si>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</si>
  <si>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</si>
  <si>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</si>
  <si>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</si>
  <si>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</si>
  <si>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</si>
  <si>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</si>
  <si>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</si>
  <si>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</si>
  <si>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</si>
  <si>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</si>
  <si>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</si>
  <si>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</si>
  <si>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</si>
  <si>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</si>
  <si>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</si>
  <si>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</si>
  <si>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</si>
  <si>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</si>
  <si>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</si>
  <si>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</si>
  <si>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</si>
  <si>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</si>
  <si>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</si>
  <si>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</si>
  <si>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</si>
  <si>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</si>
  <si>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</si>
  <si>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</si>
  <si>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</si>
  <si>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</si>
  <si>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</si>
  <si>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</si>
  <si>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</si>
  <si>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</si>
  <si>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</si>
  <si>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</si>
  <si>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</si>
  <si>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</si>
  <si>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</si>
  <si>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</si>
  <si>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</si>
  <si>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</si>
  <si>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</si>
  <si>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</si>
  <si>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</si>
  <si>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</si>
  <si>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</si>
  <si>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</si>
  <si>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</si>
  <si>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</si>
  <si>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</si>
  <si>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</si>
  <si>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</si>
  <si>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</si>
  <si>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</si>
  <si>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</si>
  <si>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</si>
  <si>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</si>
  <si>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</si>
  <si>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</si>
  <si>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</si>
  <si>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</si>
  <si>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</si>
  <si>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</si>
  <si>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</si>
  <si>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</si>
  <si>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</si>
  <si>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</si>
  <si>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</si>
  <si>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</si>
  <si>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</si>
  <si>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</si>
  <si>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</si>
  <si>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</si>
  <si>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</si>
  <si>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</si>
  <si>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</si>
  <si>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</si>
  <si>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</si>
  <si>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</si>
  <si>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</si>
  <si>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</si>
  <si>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</si>
  <si>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</si>
  <si>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</si>
  <si>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</si>
  <si>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</si>
  <si>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</si>
  <si>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</si>
  <si>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</si>
  <si>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</si>
  <si>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</si>
  <si>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</si>
  <si>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</si>
  <si>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</si>
  <si>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</si>
  <si>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</si>
  <si>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</si>
  <si>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</si>
  <si>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</si>
  <si>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</si>
  <si>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</si>
  <si>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</si>
  <si>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</si>
  <si>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</si>
  <si>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</si>
  <si>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</si>
  <si>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</si>
  <si>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</si>
  <si>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</si>
  <si>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</si>
  <si>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</si>
  <si>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</si>
  <si>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</si>
  <si>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</si>
  <si>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</si>
  <si>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</si>
  <si>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</si>
  <si>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</si>
  <si>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</si>
  <si>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</si>
  <si>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</si>
  <si>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</si>
  <si>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</si>
  <si>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</si>
  <si>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</si>
  <si>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</si>
  <si>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</si>
  <si>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</si>
  <si>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</si>
  <si>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</si>
  <si>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</si>
  <si>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</si>
  <si>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</si>
  <si>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</si>
  <si>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</si>
  <si>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</si>
  <si>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</si>
  <si>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</si>
  <si>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</si>
  <si>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</si>
  <si>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</si>
  <si>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</si>
  <si>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</si>
  <si>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</si>
  <si>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</si>
  <si>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</si>
  <si>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</si>
  <si>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</si>
  <si>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</si>
  <si>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</si>
  <si>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</si>
  <si>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</si>
  <si>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</si>
  <si>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</si>
  <si>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</si>
  <si>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</si>
  <si>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</si>
  <si>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</si>
  <si>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</si>
  <si>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</si>
  <si>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</si>
  <si>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</si>
  <si>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</si>
  <si>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</si>
  <si>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</si>
  <si>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</si>
  <si>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</si>
  <si>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</si>
  <si>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</si>
  <si>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</si>
  <si>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</si>
  <si>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</si>
  <si>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</si>
  <si>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</si>
  <si>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</si>
  <si>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</si>
  <si>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</si>
  <si>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</si>
  <si>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</si>
  <si>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</si>
  <si>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</si>
  <si>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</si>
  <si>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</si>
  <si>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</si>
  <si>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</si>
  <si>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</si>
  <si>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</si>
  <si>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</si>
  <si>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</si>
  <si>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</si>
  <si>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</si>
  <si>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</si>
  <si>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</si>
  <si>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</si>
  <si>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</si>
  <si>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</si>
  <si>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</si>
  <si>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</si>
  <si>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</si>
  <si>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</si>
  <si>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</si>
  <si>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</si>
  <si>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</si>
  <si>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</si>
  <si>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</si>
  <si>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</si>
  <si>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</si>
  <si>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</si>
  <si>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</si>
  <si>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</si>
  <si>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</si>
  <si>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</si>
  <si>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</si>
  <si>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</si>
  <si>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</si>
  <si>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</si>
  <si>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</si>
  <si>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</si>
  <si>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</si>
  <si>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</si>
  <si>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</si>
  <si>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</si>
  <si>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</si>
  <si>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</si>
  <si>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</si>
  <si>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</si>
  <si>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</si>
  <si>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</si>
  <si>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</si>
  <si>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</si>
  <si>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</si>
  <si>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</si>
  <si>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</si>
  <si>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</si>
  <si>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</si>
  <si>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</si>
  <si>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</si>
  <si>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</si>
  <si>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</si>
  <si>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</si>
  <si>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</si>
  <si>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</si>
  <si>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</si>
  <si>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</si>
  <si>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</si>
  <si>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</si>
  <si>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</si>
  <si>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</si>
  <si>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</si>
  <si>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</si>
  <si>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</si>
  <si>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</si>
  <si>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</si>
  <si>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</si>
  <si>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</si>
  <si>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</si>
  <si>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</si>
  <si>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</si>
  <si>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</si>
  <si>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</si>
  <si>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</si>
  <si>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</si>
  <si>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</si>
  <si>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</si>
  <si>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</si>
  <si>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</si>
  <si>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</si>
  <si>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</si>
  <si>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</si>
  <si>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</si>
  <si>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</si>
  <si>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</si>
  <si>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</si>
  <si>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</si>
  <si>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</si>
  <si>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</si>
  <si>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</si>
  <si>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</si>
  <si>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</si>
  <si>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</si>
  <si>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</si>
  <si>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</si>
  <si>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</si>
  <si>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</si>
  <si>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</si>
  <si>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</si>
  <si>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</si>
  <si>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</si>
  <si>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</si>
  <si>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</si>
  <si>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</si>
  <si>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</si>
  <si>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</si>
  <si>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</si>
  <si>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</si>
  <si>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</si>
  <si>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</si>
  <si>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</si>
  <si>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</si>
  <si>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</si>
  <si>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</si>
  <si>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</si>
  <si>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</si>
  <si>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</si>
  <si>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</si>
  <si>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</si>
  <si>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</si>
  <si>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</si>
  <si>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</si>
  <si>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</si>
  <si>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</si>
  <si>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</si>
  <si>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</si>
  <si>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</si>
  <si>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</si>
  <si>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</si>
  <si>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</si>
  <si>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</si>
  <si>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</si>
  <si>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</si>
  <si>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</si>
  <si>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</si>
  <si>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</si>
  <si>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</si>
  <si>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</si>
  <si>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</si>
  <si>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</si>
  <si>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</si>
  <si>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</si>
  <si>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</si>
  <si>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</si>
  <si>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</si>
  <si>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</si>
  <si>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</si>
  <si>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</si>
  <si>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</si>
  <si>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</si>
  <si>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</si>
  <si>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</si>
  <si>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</si>
  <si>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</si>
  <si>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</si>
  <si>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</si>
  <si>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</si>
  <si>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</si>
  <si>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</si>
  <si>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</si>
  <si>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</si>
  <si>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</si>
  <si>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</si>
  <si>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</si>
  <si>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</si>
  <si>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</si>
  <si>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</si>
  <si>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</si>
  <si>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</si>
  <si>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</si>
  <si>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</si>
  <si>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</si>
  <si>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</si>
  <si>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</si>
  <si>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</si>
  <si>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</si>
  <si>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</si>
  <si>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</si>
  <si>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</si>
  <si>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</si>
  <si>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</si>
  <si>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</si>
  <si>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</si>
  <si>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</si>
  <si>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</si>
  <si>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</si>
  <si>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</si>
  <si>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</si>
  <si>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</si>
  <si>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</si>
  <si>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</si>
  <si>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</si>
  <si>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</si>
  <si>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</si>
  <si>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</si>
  <si>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</si>
  <si>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</si>
  <si>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</si>
  <si>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</si>
  <si>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</si>
  <si>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</si>
  <si>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</si>
  <si>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</si>
  <si>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</si>
  <si>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</si>
  <si>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</si>
  <si>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</si>
  <si>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</si>
  <si>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</si>
  <si>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</si>
  <si>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</si>
  <si>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</si>
  <si>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</si>
  <si>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</si>
  <si>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</si>
  <si>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</si>
  <si>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</si>
  <si>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</si>
  <si>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</si>
  <si>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</si>
  <si>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</si>
  <si>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</si>
  <si>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</si>
  <si>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</si>
  <si>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</si>
  <si>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</si>
  <si>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</si>
  <si>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</si>
  <si>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</si>
  <si>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</si>
  <si>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</si>
  <si>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</si>
  <si>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</si>
  <si>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</si>
  <si>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</si>
  <si>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</si>
  <si>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</si>
  <si>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</si>
  <si>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</si>
  <si>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</si>
  <si>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</si>
  <si>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</si>
  <si>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</si>
  <si>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</si>
  <si>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</si>
  <si>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</si>
  <si>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</si>
  <si>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</si>
  <si>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</si>
  <si>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</si>
  <si>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</si>
  <si>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</si>
  <si>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</si>
  <si>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</si>
  <si>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</si>
  <si>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</si>
  <si>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</si>
  <si>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</si>
  <si>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</si>
  <si>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</si>
  <si>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</si>
  <si>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</si>
  <si>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</si>
  <si>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</si>
  <si>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</si>
  <si>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</si>
  <si>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</si>
  <si>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</si>
  <si>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</si>
  <si>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</si>
  <si>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</si>
  <si>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</si>
  <si>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</si>
  <si>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</si>
  <si>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</si>
  <si>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</si>
  <si>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</si>
  <si>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</si>
  <si>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</si>
  <si>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</si>
  <si>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</si>
  <si>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</si>
  <si>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</si>
  <si>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</si>
  <si>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</si>
  <si>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</si>
  <si>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</si>
  <si>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</si>
  <si>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</si>
  <si>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</si>
  <si>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</si>
  <si>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</si>
  <si>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</si>
  <si>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</si>
  <si>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</si>
  <si>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</si>
  <si>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</si>
  <si>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</si>
  <si>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</si>
  <si>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</si>
  <si>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</si>
  <si>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</si>
  <si>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</si>
  <si>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</si>
  <si>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</si>
  <si>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</si>
  <si>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</si>
  <si>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</si>
  <si>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</si>
  <si>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</si>
  <si>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</si>
  <si>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</si>
  <si>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</si>
  <si>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</si>
  <si>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</si>
  <si>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</si>
  <si>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</si>
  <si>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</si>
  <si>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</si>
  <si>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</si>
  <si>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</si>
  <si>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</si>
  <si>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</si>
  <si>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</si>
  <si>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</si>
  <si>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</si>
  <si>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</si>
  <si>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</si>
  <si>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</si>
  <si>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</si>
  <si>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</si>
  <si>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</si>
  <si>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</si>
  <si>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</si>
  <si>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</si>
  <si>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</si>
  <si>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</si>
  <si>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</si>
  <si>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</si>
  <si>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</si>
  <si>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</si>
  <si>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</si>
  <si>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</si>
  <si>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</si>
  <si>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</si>
  <si>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</si>
  <si>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</si>
  <si>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</si>
  <si>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</si>
  <si>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</si>
  <si>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</si>
  <si>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</si>
  <si>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</si>
  <si>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</si>
  <si>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</si>
  <si>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</si>
  <si>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</si>
  <si>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</si>
  <si>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</si>
  <si>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</si>
  <si>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</si>
  <si>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</si>
  <si>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</si>
  <si>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</si>
  <si>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</si>
  <si>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</si>
  <si>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</si>
  <si>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</si>
  <si>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</si>
  <si>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</si>
  <si>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</si>
  <si>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</si>
  <si>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</si>
  <si>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</si>
  <si>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</si>
  <si>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</si>
  <si>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</si>
  <si>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</si>
  <si>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</si>
  <si>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</si>
  <si>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</si>
  <si>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</si>
  <si>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</si>
  <si>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</si>
  <si>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</si>
  <si>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</si>
  <si>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</si>
  <si>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</si>
  <si>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</si>
  <si>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</si>
  <si>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</si>
  <si>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</si>
  <si>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</si>
  <si>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</si>
  <si>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</si>
  <si>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</si>
  <si>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</si>
  <si>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</si>
  <si>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</si>
  <si>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</si>
  <si>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</si>
  <si>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</si>
  <si>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</si>
  <si>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</si>
  <si>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</si>
  <si>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</si>
  <si>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</si>
  <si>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</si>
  <si>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</si>
  <si>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</si>
  <si>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</si>
  <si>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</si>
  <si>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</si>
  <si>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</si>
  <si>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</si>
  <si>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</si>
  <si>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</si>
  <si>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</si>
  <si>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</si>
  <si>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</si>
  <si>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</si>
  <si>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</si>
  <si>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</si>
  <si>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</si>
  <si>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</si>
  <si>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</si>
  <si>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</si>
  <si>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</si>
  <si>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</si>
  <si>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</si>
  <si>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</si>
  <si>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</si>
  <si>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</si>
  <si>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</si>
  <si>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</si>
  <si>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</si>
  <si>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</si>
  <si>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</si>
  <si>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</si>
  <si>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</si>
  <si>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</si>
  <si>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</si>
  <si>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</si>
  <si>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</si>
  <si>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</si>
  <si>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</si>
  <si>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</si>
  <si>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</si>
  <si>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</si>
  <si>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</si>
  <si>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</si>
  <si>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</si>
  <si>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</si>
  <si>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</si>
  <si>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</si>
  <si>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</si>
  <si>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</si>
  <si>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</si>
  <si>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</si>
  <si>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</si>
  <si>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</si>
  <si>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</si>
  <si>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</si>
  <si>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</si>
  <si>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</si>
  <si>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</si>
  <si>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</si>
  <si>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</si>
  <si>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</si>
  <si>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</si>
  <si>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</si>
  <si>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</si>
  <si>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</si>
  <si>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</si>
  <si>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</si>
  <si>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</si>
  <si>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</si>
  <si>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</si>
  <si>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</si>
  <si>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</si>
  <si>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</si>
  <si>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</si>
  <si>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</si>
  <si>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</si>
  <si>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</si>
  <si>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</si>
  <si>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</si>
  <si>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</si>
  <si>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</si>
  <si>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</si>
  <si>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</si>
  <si>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</si>
  <si>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</si>
  <si>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</si>
  <si>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</si>
  <si>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</si>
  <si>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</si>
  <si>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</si>
  <si>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</si>
  <si>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</si>
  <si>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</si>
  <si>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</si>
  <si>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</si>
  <si>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</si>
  <si>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</si>
  <si>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</si>
  <si>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</si>
  <si>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</si>
  <si>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</si>
  <si>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</si>
  <si>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</si>
  <si>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</si>
  <si>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</si>
  <si>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</si>
  <si>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</si>
  <si>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</si>
  <si>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</si>
  <si>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</si>
  <si>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</si>
  <si>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</si>
  <si>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</si>
  <si>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</si>
  <si>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</si>
  <si>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</si>
  <si>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</si>
  <si>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</si>
  <si>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</si>
  <si>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</si>
  <si>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</si>
  <si>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</si>
  <si>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</si>
  <si>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</si>
  <si>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</si>
  <si>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</si>
  <si>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</si>
  <si>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</si>
  <si>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</si>
  <si>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</si>
  <si>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</si>
  <si>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</si>
  <si>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</si>
  <si>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</si>
  <si>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</si>
  <si>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</si>
  <si>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</si>
  <si>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</si>
  <si>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</si>
  <si>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</si>
  <si>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</si>
  <si>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</si>
  <si>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</si>
  <si>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</si>
  <si>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</si>
  <si>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</si>
  <si>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</si>
  <si>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</si>
  <si>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</si>
  <si>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</si>
  <si>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</si>
  <si>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</si>
  <si>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</si>
  <si>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</si>
  <si>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</si>
  <si>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</si>
  <si>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</si>
  <si>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</si>
  <si>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</si>
  <si>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</si>
  <si>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</si>
  <si>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</si>
  <si>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</si>
  <si>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</si>
  <si>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</si>
  <si>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</si>
  <si>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</si>
  <si>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</si>
  <si>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</si>
  <si>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</si>
  <si>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</si>
  <si>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</si>
  <si>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</si>
  <si>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</si>
  <si>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</si>
  <si>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</si>
  <si>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</si>
  <si>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</si>
  <si>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</si>
  <si>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</si>
  <si>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</si>
  <si>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</si>
  <si>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</si>
  <si>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</si>
  <si>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</si>
  <si>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</si>
  <si>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</si>
  <si>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</si>
  <si>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</si>
  <si>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</si>
  <si>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</si>
  <si>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</si>
  <si>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</si>
  <si>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</si>
  <si>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</si>
  <si>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</si>
  <si>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</si>
  <si>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</si>
  <si>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</si>
  <si>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</si>
  <si>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</si>
  <si>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</si>
  <si>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</si>
  <si>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</si>
  <si>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</si>
  <si>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</si>
  <si>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</si>
  <si>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</si>
  <si>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</si>
  <si>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</si>
  <si>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</si>
  <si>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</si>
  <si>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</si>
  <si>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</si>
  <si>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</si>
  <si>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</si>
  <si>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</si>
  <si>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</si>
  <si>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</si>
  <si>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</si>
  <si>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</si>
  <si>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</si>
  <si>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</si>
  <si>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</si>
  <si>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</si>
  <si>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</si>
  <si>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</si>
  <si>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</si>
  <si>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</si>
  <si>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</si>
  <si>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</si>
  <si>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</si>
  <si>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</si>
  <si>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</si>
  <si>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</si>
  <si>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</si>
  <si>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</si>
  <si>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</si>
  <si>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</si>
  <si>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</si>
  <si>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</si>
  <si>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</si>
  <si>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</si>
  <si>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</si>
  <si>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</si>
  <si>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</si>
  <si>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</si>
  <si>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</si>
  <si>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</si>
  <si>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</si>
  <si>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</si>
  <si>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</si>
  <si>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</si>
  <si>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</si>
  <si>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</si>
  <si>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</si>
  <si>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</si>
  <si>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</si>
  <si>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</si>
  <si>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</si>
  <si>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</si>
  <si>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</si>
  <si>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</si>
  <si>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</si>
  <si>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</si>
  <si>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</si>
  <si>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</si>
  <si>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</si>
  <si>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</si>
  <si>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</si>
  <si>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</si>
  <si>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</si>
  <si>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</si>
  <si>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</si>
  <si>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</si>
  <si>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</si>
  <si>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</si>
  <si>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</si>
  <si>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</si>
  <si>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</si>
  <si>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</si>
  <si>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</si>
  <si>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</si>
  <si>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</si>
  <si>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</si>
  <si>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</si>
  <si>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</si>
  <si>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</si>
  <si>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</si>
  <si>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</si>
  <si>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</si>
  <si>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</si>
  <si>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</si>
  <si>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</si>
  <si>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</si>
  <si>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</si>
  <si>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</si>
  <si>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</si>
  <si>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</si>
  <si>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</si>
  <si>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</si>
  <si>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</si>
  <si>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</si>
  <si>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</si>
  <si>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</si>
  <si>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</si>
  <si>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</si>
  <si>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</si>
  <si>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</si>
  <si>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</si>
  <si>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</si>
  <si>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</si>
  <si>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</si>
  <si>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</si>
  <si>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</si>
  <si>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</si>
  <si>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</si>
  <si>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</si>
  <si>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</si>
  <si>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</si>
  <si>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</si>
  <si>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</si>
  <si>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</si>
  <si>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</si>
  <si>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</si>
  <si>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</si>
  <si>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</si>
  <si>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</si>
  <si>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</si>
  <si>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</si>
  <si>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</si>
  <si>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</si>
  <si>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</si>
  <si>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</si>
  <si>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</si>
  <si>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</si>
  <si>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</si>
  <si>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</si>
  <si>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</si>
  <si>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</si>
  <si>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</si>
  <si>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</si>
  <si>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</si>
  <si>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</si>
  <si>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</si>
  <si>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</si>
  <si>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</si>
  <si>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</si>
  <si>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</si>
  <si>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</si>
  <si>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</si>
  <si>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</si>
  <si>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</si>
  <si>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</si>
  <si>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</si>
  <si>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</si>
  <si>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</si>
  <si>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</si>
  <si>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</si>
  <si>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</si>
  <si>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</si>
  <si>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</si>
  <si>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</si>
  <si>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</si>
  <si>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</si>
  <si>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</si>
  <si>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</si>
  <si>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</si>
  <si>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</si>
  <si>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</si>
  <si>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</si>
  <si>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</si>
  <si>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</si>
  <si>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</si>
  <si>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</si>
  <si>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</si>
  <si>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</si>
  <si>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</si>
  <si>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</si>
  <si>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</si>
  <si>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</si>
  <si>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</si>
  <si>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</si>
  <si>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</si>
  <si>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</si>
  <si>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</si>
  <si>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</si>
  <si>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</si>
  <si>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</si>
  <si>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</si>
  <si>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</si>
  <si>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</si>
  <si>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</si>
  <si>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</si>
  <si>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</si>
  <si>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</si>
  <si>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</si>
  <si>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</si>
  <si>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</si>
  <si>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</si>
  <si>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</si>
  <si>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</si>
  <si>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</si>
  <si>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</si>
  <si>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</si>
  <si>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</si>
  <si>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</si>
  <si>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</si>
  <si>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</si>
  <si>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</si>
  <si>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</si>
  <si>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</si>
  <si>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</si>
  <si>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</si>
  <si>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</si>
  <si>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</si>
  <si>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</si>
  <si>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</si>
  <si>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</si>
  <si>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</si>
  <si>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</si>
  <si>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</si>
  <si>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</si>
  <si>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</si>
  <si>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</si>
  <si>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</si>
  <si>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</si>
  <si>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</si>
  <si>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</si>
  <si>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</si>
  <si>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</si>
  <si>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</si>
  <si>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</si>
  <si>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</si>
  <si>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</si>
  <si>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</si>
  <si>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</si>
  <si>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</si>
  <si>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</si>
  <si>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</si>
  <si>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</si>
  <si>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</si>
  <si>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</si>
  <si>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</si>
  <si>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</si>
  <si>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</si>
  <si>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</si>
  <si>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</si>
  <si>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</si>
  <si>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</si>
  <si>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</si>
  <si>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</si>
  <si>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</si>
  <si>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</si>
  <si>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</si>
  <si>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</si>
  <si>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</si>
  <si>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</si>
  <si>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</si>
  <si>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</si>
  <si>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</si>
  <si>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</si>
  <si>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</si>
  <si>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</si>
  <si>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</si>
  <si>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</si>
  <si>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</si>
  <si>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</si>
  <si>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</si>
  <si>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</si>
  <si>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</si>
  <si>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</si>
  <si>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</si>
  <si>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</si>
  <si>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</si>
  <si>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</si>
  <si>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</si>
  <si>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</si>
  <si>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</si>
  <si>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</si>
  <si>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</si>
  <si>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</si>
  <si>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</si>
  <si>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</si>
  <si>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</si>
  <si>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</si>
  <si>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</si>
  <si>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</si>
  <si>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</si>
  <si>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</si>
  <si>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</si>
  <si>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</si>
  <si>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</si>
  <si>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</si>
  <si>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</si>
  <si>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</si>
  <si>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</si>
  <si>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</si>
  <si>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</si>
  <si>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</si>
  <si>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</si>
  <si>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</si>
  <si>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</si>
  <si>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</si>
  <si>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</si>
  <si>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</si>
  <si>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</si>
  <si>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</si>
  <si>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</si>
  <si>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</si>
  <si>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</si>
  <si>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</si>
  <si>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</si>
  <si>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</si>
  <si>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</si>
  <si>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</si>
  <si>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</si>
  <si>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</si>
  <si>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</si>
  <si>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</si>
  <si>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</si>
  <si>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</si>
  <si>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</si>
  <si>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</si>
  <si>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</si>
  <si>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</si>
  <si>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</si>
  <si>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</si>
  <si>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</si>
  <si>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</si>
  <si>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</si>
  <si>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</si>
  <si>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</si>
  <si>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</si>
  <si>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</si>
  <si>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</si>
  <si>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</si>
  <si>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</si>
  <si>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</si>
  <si>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</si>
  <si>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</si>
  <si>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</si>
  <si>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</si>
  <si>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</si>
  <si>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</si>
  <si>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</si>
  <si>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</si>
  <si>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</si>
  <si>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</si>
  <si>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</si>
  <si>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</si>
  <si>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</si>
  <si>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</si>
  <si>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</si>
  <si>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</si>
  <si>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</si>
  <si>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</si>
  <si>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</si>
  <si>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</si>
  <si>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</si>
  <si>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</si>
  <si>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</si>
  <si>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</si>
  <si>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</si>
  <si>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</si>
  <si>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</si>
  <si>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</si>
  <si>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</si>
  <si>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</si>
  <si>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</si>
  <si>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</si>
  <si>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</si>
  <si>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</si>
  <si>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</si>
  <si>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</si>
  <si>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</si>
  <si>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</si>
  <si>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</si>
  <si>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</si>
  <si>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</si>
  <si>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</si>
  <si>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</si>
  <si>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</si>
  <si>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</si>
  <si>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</si>
  <si>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</si>
  <si>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</si>
  <si>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</si>
  <si>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</si>
  <si>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</si>
  <si>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</si>
  <si>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</si>
  <si>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</si>
  <si>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</si>
  <si>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</si>
  <si>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</si>
  <si>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</si>
  <si>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</si>
  <si>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</si>
  <si>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</si>
  <si>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</si>
  <si>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</si>
  <si>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</si>
  <si>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</si>
  <si>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</si>
  <si>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</si>
  <si>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</si>
  <si>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</si>
  <si>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</si>
  <si>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</si>
  <si>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</si>
  <si>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</si>
  <si>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</si>
  <si>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</si>
  <si>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</si>
  <si>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</si>
  <si>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</si>
  <si>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</si>
  <si>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</si>
  <si>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</si>
  <si>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</si>
  <si>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</si>
  <si>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</si>
  <si>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</si>
  <si>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</si>
  <si>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</si>
  <si>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</si>
  <si>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</si>
  <si>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</si>
  <si>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</si>
  <si>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</si>
  <si>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</si>
  <si>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</si>
  <si>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</si>
  <si>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</si>
  <si>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</si>
  <si>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</si>
  <si>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</si>
  <si>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</si>
  <si>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</si>
  <si>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</si>
  <si>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</si>
  <si>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</si>
  <si>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</si>
  <si>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</si>
  <si>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</si>
  <si>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</si>
  <si>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</si>
  <si>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</si>
  <si>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</si>
  <si>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</si>
  <si>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</si>
  <si>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</si>
  <si>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</si>
  <si>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</si>
  <si>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</si>
  <si>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</si>
  <si>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</si>
  <si>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</si>
  <si>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</si>
  <si>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</si>
  <si>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</si>
  <si>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</si>
  <si>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</si>
  <si>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</si>
  <si>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</si>
  <si>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</si>
  <si>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</si>
  <si>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</si>
  <si>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</si>
  <si>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</si>
  <si>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</si>
  <si>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</si>
  <si>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</si>
  <si>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</si>
  <si>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</si>
  <si>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</si>
  <si>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</si>
  <si>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</si>
  <si>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</si>
  <si>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</si>
  <si>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</si>
  <si>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</si>
  <si>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</si>
  <si>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</si>
  <si>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</si>
  <si>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</si>
  <si>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</si>
  <si>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</si>
  <si>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</si>
  <si>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</si>
  <si>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</si>
  <si>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</si>
  <si>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</si>
  <si>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</si>
  <si>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</si>
  <si>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</si>
  <si>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</si>
  <si>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</si>
  <si>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</si>
  <si>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</si>
  <si>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</si>
  <si>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</si>
  <si>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</si>
  <si>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</si>
  <si>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</si>
  <si>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</si>
  <si>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</si>
  <si>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</si>
  <si>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</si>
  <si>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</si>
  <si>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</si>
  <si>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</si>
  <si>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</si>
  <si>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</si>
  <si>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</si>
  <si>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</si>
  <si>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</si>
  <si>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</si>
  <si>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</si>
  <si>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</si>
  <si>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</si>
  <si>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</si>
  <si>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</si>
  <si>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</si>
  <si>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</si>
  <si>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</si>
  <si>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</si>
  <si>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</si>
  <si>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</si>
  <si>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</si>
  <si>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</si>
  <si>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</si>
  <si>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</si>
  <si>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</si>
  <si>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</si>
  <si>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</si>
  <si>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</si>
  <si>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</si>
  <si>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</si>
  <si>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</si>
  <si>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</si>
  <si>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</si>
  <si>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</si>
  <si>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</si>
  <si>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</si>
  <si>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</si>
  <si>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</si>
  <si>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</si>
  <si>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</si>
  <si>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</si>
  <si>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</si>
  <si>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</si>
  <si>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</si>
  <si>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</si>
  <si>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</si>
  <si>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</si>
  <si>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</si>
  <si>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</si>
  <si>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</si>
  <si>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</si>
  <si>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</si>
  <si>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</si>
  <si>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</si>
  <si>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</si>
  <si>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</si>
  <si>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</si>
  <si>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</si>
  <si>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</si>
  <si>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</si>
  <si>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</si>
  <si>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</si>
  <si>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</si>
  <si>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</si>
  <si>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</si>
  <si>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</si>
  <si>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</si>
  <si>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</si>
  <si>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</si>
  <si>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</si>
  <si>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</si>
  <si>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</si>
  <si>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</si>
  <si>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</si>
  <si>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</si>
  <si>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</si>
  <si>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</si>
  <si>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</si>
  <si>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</si>
  <si>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</si>
  <si>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</si>
  <si>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</si>
  <si>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</si>
  <si>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</si>
  <si>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</si>
  <si>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</si>
  <si>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</si>
  <si>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</si>
  <si>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</si>
  <si>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</si>
  <si>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</si>
  <si>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</si>
  <si>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</si>
  <si>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</si>
  <si>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</si>
  <si>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</si>
  <si>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</si>
  <si>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</si>
  <si>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</si>
  <si>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</si>
  <si>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</si>
  <si>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</si>
  <si>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</si>
  <si>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</si>
  <si>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</si>
  <si>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</si>
  <si>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</si>
  <si>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</si>
  <si>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</si>
  <si>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</si>
  <si>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</si>
  <si>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</si>
  <si>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</si>
  <si>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</si>
  <si>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</si>
  <si>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</si>
  <si>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</si>
  <si>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</si>
  <si>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</si>
  <si>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</si>
  <si>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</si>
  <si>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</si>
  <si>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</si>
  <si>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</si>
  <si>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</si>
  <si>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</si>
  <si>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</si>
  <si>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</si>
  <si>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</si>
  <si>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</si>
  <si>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</si>
  <si>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</si>
  <si>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</si>
  <si>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</si>
  <si>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</si>
  <si>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</si>
  <si>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</si>
  <si>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</si>
  <si>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</si>
  <si>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</si>
  <si>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</si>
  <si>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</si>
  <si>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</si>
  <si>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</si>
  <si>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</si>
  <si>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</si>
  <si>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</si>
  <si>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</si>
  <si>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</si>
  <si>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</si>
  <si>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</si>
  <si>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</si>
  <si>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</si>
  <si>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</si>
  <si>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</si>
  <si>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</si>
  <si>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</si>
  <si>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</si>
  <si>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</si>
  <si>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</si>
  <si>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</si>
  <si>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</si>
  <si>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</si>
  <si>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</si>
  <si>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</si>
  <si>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</si>
  <si>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</si>
  <si>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</si>
  <si>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</si>
  <si>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</si>
  <si>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</si>
  <si>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</si>
  <si>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</si>
  <si>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</si>
  <si>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</si>
  <si>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</si>
  <si>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</si>
  <si>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</si>
  <si>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</si>
  <si>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</si>
  <si>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</si>
  <si>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</si>
  <si>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</si>
  <si>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</si>
  <si>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</si>
  <si>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</si>
  <si>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</si>
  <si>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</si>
  <si>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</si>
  <si>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</si>
  <si>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</si>
  <si>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</si>
  <si>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</si>
  <si>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</si>
  <si>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</si>
  <si>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</si>
  <si>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</si>
  <si>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</si>
  <si>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</si>
  <si>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</si>
  <si>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</si>
  <si>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</si>
  <si>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</si>
  <si>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</si>
  <si>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</si>
  <si>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</si>
  <si>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</si>
  <si>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</si>
  <si>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</si>
  <si>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</si>
  <si>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</si>
  <si>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</si>
  <si>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</si>
  <si>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</si>
  <si>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</si>
  <si>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</si>
  <si>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</si>
  <si>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</si>
  <si>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</si>
  <si>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</si>
  <si>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</si>
  <si>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</si>
  <si>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</si>
  <si>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</si>
  <si>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</si>
  <si>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</si>
  <si>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</si>
  <si>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</si>
  <si>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</si>
  <si>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</si>
  <si>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</si>
  <si>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</si>
  <si>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</si>
  <si>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</si>
  <si>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</si>
  <si>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</si>
  <si>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</si>
  <si>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</si>
  <si>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</si>
  <si>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</si>
  <si>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</si>
  <si>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</si>
  <si>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</si>
  <si>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</si>
  <si>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</si>
  <si>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</si>
  <si>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</si>
  <si>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</si>
  <si>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</si>
  <si>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</si>
  <si>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</si>
  <si>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</si>
  <si>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</si>
  <si>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</si>
  <si>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</si>
  <si>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</si>
  <si>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</si>
  <si>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</si>
  <si>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</si>
  <si>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</si>
  <si>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</si>
  <si>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</si>
  <si>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</si>
  <si>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</si>
  <si>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</si>
  <si>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</si>
  <si>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</si>
  <si>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</si>
  <si>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</si>
  <si>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</si>
  <si>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</si>
  <si>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</si>
  <si>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</si>
  <si>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</si>
  <si>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</si>
  <si>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</si>
  <si>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</si>
  <si>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</si>
  <si>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</si>
  <si>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</si>
  <si>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</si>
  <si>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</si>
  <si>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</si>
  <si>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</si>
  <si>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</si>
  <si>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</si>
  <si>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</si>
  <si>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</si>
  <si>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</si>
  <si>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</si>
  <si>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</si>
  <si>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</si>
  <si>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</si>
  <si>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</si>
  <si>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</si>
  <si>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</si>
  <si>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</si>
  <si>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</si>
  <si>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</si>
  <si>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</si>
  <si>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</si>
  <si>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</si>
  <si>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</si>
  <si>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</si>
  <si>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</si>
  <si>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</si>
  <si>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</si>
  <si>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</si>
  <si>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</si>
  <si>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</si>
  <si>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</si>
  <si>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</si>
  <si>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</si>
  <si>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</si>
  <si>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</si>
  <si>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</si>
  <si>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</si>
  <si>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</si>
  <si>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</si>
  <si>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</si>
  <si>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</si>
  <si>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</si>
  <si>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</si>
  <si>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</si>
  <si>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</si>
  <si>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</si>
  <si>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</si>
  <si>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</si>
  <si>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</si>
  <si>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</si>
  <si>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</si>
  <si>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</si>
  <si>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</si>
  <si>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</si>
  <si>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</si>
  <si>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</si>
  <si>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</si>
  <si>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</si>
  <si>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</si>
  <si>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</si>
  <si>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</si>
  <si>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</si>
  <si>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</si>
  <si>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</si>
  <si>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</si>
  <si>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</si>
  <si>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</si>
  <si>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</si>
  <si>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</si>
  <si>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</si>
  <si>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</si>
  <si>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</si>
  <si>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</si>
  <si>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</si>
  <si>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</si>
  <si>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</si>
  <si>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</si>
  <si>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</si>
  <si>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</si>
  <si>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</si>
  <si>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</si>
  <si>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</si>
  <si>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</si>
  <si>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</si>
  <si>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</si>
  <si>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</si>
  <si>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</si>
  <si>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</si>
  <si>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</si>
  <si>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</si>
  <si>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</si>
  <si>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</si>
  <si>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</si>
  <si>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</si>
  <si>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</si>
  <si>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</si>
  <si>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</si>
  <si>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</si>
  <si>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</si>
  <si>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</si>
  <si>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</si>
  <si>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</si>
  <si>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</si>
  <si>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</si>
  <si>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</si>
  <si>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</si>
  <si>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</si>
  <si>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</si>
  <si>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</si>
  <si>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</si>
  <si>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</si>
  <si>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</si>
  <si>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</si>
  <si>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</si>
  <si>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</si>
  <si>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</si>
  <si>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</si>
  <si>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</si>
  <si>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</si>
  <si>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</si>
  <si>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</si>
  <si>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</si>
  <si>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</si>
  <si>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</si>
  <si>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</si>
  <si>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</si>
  <si>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</si>
  <si>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</si>
  <si>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</si>
  <si>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</si>
  <si>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</si>
  <si>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</si>
  <si>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</si>
  <si>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</si>
  <si>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</si>
  <si>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</si>
  <si>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</si>
  <si>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</si>
  <si>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</si>
  <si>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</si>
  <si>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</si>
  <si>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</si>
  <si>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</si>
  <si>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</si>
  <si>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</si>
  <si>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</si>
  <si>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</si>
  <si>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</si>
  <si>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</si>
  <si>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</si>
  <si>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</si>
  <si>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</si>
  <si>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</si>
  <si>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</si>
  <si>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</si>
  <si>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</si>
  <si>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</si>
  <si>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</si>
  <si>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</si>
  <si>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</si>
  <si>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</si>
  <si>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</si>
  <si>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</si>
  <si>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</si>
  <si>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</si>
  <si>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</si>
  <si>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</si>
  <si>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</si>
  <si>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</si>
  <si>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</si>
  <si>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</si>
  <si>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</si>
  <si>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</si>
  <si>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</si>
  <si>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</si>
  <si>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</si>
  <si>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</si>
  <si>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</si>
  <si>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</si>
  <si>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</si>
  <si>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</si>
  <si>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</si>
  <si>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</si>
  <si>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</si>
  <si>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</si>
  <si>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</si>
  <si>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</si>
  <si>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</si>
  <si>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</si>
  <si>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</si>
  <si>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</si>
  <si>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</si>
  <si>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</si>
  <si>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</si>
  <si>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</si>
  <si>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</si>
  <si>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</si>
  <si>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</si>
  <si>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</si>
  <si>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</si>
  <si>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</si>
  <si>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</si>
  <si>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</si>
  <si>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</si>
  <si>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</si>
  <si>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</si>
  <si>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</si>
  <si>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</si>
  <si>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</si>
  <si>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</si>
  <si>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</si>
  <si>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</si>
  <si>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</si>
  <si>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</si>
  <si>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</si>
  <si>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</si>
  <si>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</si>
  <si>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</si>
  <si>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</si>
  <si>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</si>
  <si>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</si>
  <si>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</si>
  <si>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</si>
  <si>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</si>
  <si>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</si>
  <si>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</si>
  <si>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</si>
  <si>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</si>
  <si>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</si>
  <si>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</si>
  <si>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</si>
  <si>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</si>
  <si>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</si>
  <si>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</si>
  <si>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</si>
  <si>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</si>
  <si>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</si>
  <si>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</si>
  <si>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</si>
  <si>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</si>
  <si>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</si>
  <si>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</si>
  <si>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</si>
  <si>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</si>
  <si>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</si>
  <si>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</si>
  <si>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</si>
  <si>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</si>
  <si>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</si>
  <si>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</si>
  <si>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</si>
  <si>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</si>
  <si>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</si>
  <si>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</si>
  <si>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</si>
  <si>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</si>
  <si>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</si>
  <si>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</si>
  <si>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</si>
  <si>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</si>
  <si>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</si>
  <si>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</si>
  <si>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</si>
  <si>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</si>
  <si>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</si>
  <si>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</si>
  <si>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</si>
  <si>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</si>
  <si>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</si>
  <si>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</si>
  <si>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</si>
  <si>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</si>
  <si>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</si>
  <si>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</si>
  <si>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</si>
  <si>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</si>
  <si>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</si>
  <si>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</si>
  <si>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</si>
  <si>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</si>
  <si>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</si>
  <si>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</si>
  <si>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</si>
  <si>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</si>
  <si>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</si>
  <si>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</si>
  <si>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</si>
  <si>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</si>
  <si>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</si>
  <si>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</si>
  <si>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</si>
  <si>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</si>
  <si>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</si>
  <si>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</si>
  <si>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</si>
  <si>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</si>
  <si>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</si>
  <si>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</si>
  <si>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</si>
  <si>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</si>
  <si>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</si>
  <si>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</si>
  <si>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</si>
  <si>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</si>
  <si>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</si>
  <si>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</si>
  <si>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</si>
  <si>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</si>
  <si>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</si>
  <si>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</si>
  <si>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</si>
  <si>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</si>
  <si>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</si>
  <si>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</si>
  <si>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</si>
  <si>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</si>
  <si>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</si>
  <si>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</si>
  <si>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</si>
  <si>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</si>
  <si>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</si>
  <si>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</si>
  <si>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</si>
  <si>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</si>
  <si>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</si>
  <si>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</si>
  <si>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</si>
  <si>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</si>
  <si>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</si>
  <si>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</si>
  <si>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</si>
  <si>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</si>
  <si>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</si>
  <si>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</si>
  <si>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</si>
  <si>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</si>
  <si>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</si>
  <si>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</si>
  <si>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</si>
  <si>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</si>
  <si>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</si>
  <si>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</si>
  <si>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</si>
  <si>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</si>
  <si>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</si>
  <si>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</si>
  <si>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</si>
  <si>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</si>
  <si>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</si>
  <si>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</si>
  <si>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</si>
  <si>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</si>
  <si>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</si>
  <si>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</si>
  <si>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</si>
  <si>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</si>
  <si>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</si>
  <si>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</si>
  <si>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</si>
  <si>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</si>
  <si>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</si>
  <si>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</si>
  <si>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</si>
  <si>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</si>
  <si>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</si>
  <si>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</si>
  <si>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</si>
  <si>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</si>
  <si>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</si>
  <si>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</si>
  <si>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</si>
  <si>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</si>
  <si>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</si>
  <si>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</si>
  <si>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</si>
  <si>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</si>
  <si>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</si>
  <si>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</si>
  <si>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</si>
  <si>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</si>
  <si>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</si>
  <si>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</si>
  <si>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</si>
  <si>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</si>
  <si>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</si>
  <si>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</si>
  <si>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</si>
  <si>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</si>
  <si>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</si>
  <si>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</si>
  <si>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</si>
  <si>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</si>
  <si>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</si>
  <si>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</si>
  <si>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</si>
  <si>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</si>
  <si>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</si>
  <si>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</si>
  <si>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</si>
  <si>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</si>
  <si>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</si>
  <si>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</si>
  <si>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</si>
  <si>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</si>
  <si>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</si>
  <si>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</si>
  <si>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</si>
  <si>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</si>
  <si>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</si>
  <si>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</si>
  <si>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</si>
  <si>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</si>
  <si>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</si>
  <si>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</si>
  <si>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</si>
  <si>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</si>
  <si>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</si>
  <si>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</si>
  <si>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</si>
  <si>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</si>
  <si>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</si>
  <si>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</si>
  <si>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</si>
  <si>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</si>
  <si>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</si>
  <si>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</si>
  <si>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</si>
  <si>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</si>
  <si>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</si>
  <si>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</si>
  <si>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</si>
  <si>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</si>
  <si>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</si>
  <si>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</si>
  <si>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</si>
  <si>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</si>
  <si>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</si>
  <si>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</si>
  <si>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</si>
  <si>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</si>
  <si>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</si>
  <si>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</si>
  <si>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</si>
  <si>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</si>
  <si>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</si>
  <si>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</si>
  <si>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</si>
  <si>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</si>
  <si>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</si>
  <si>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</si>
  <si>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</si>
  <si>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</si>
  <si>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</si>
  <si>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</si>
  <si>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</si>
  <si>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</si>
  <si>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</si>
  <si>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</si>
  <si>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</si>
  <si>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</si>
  <si>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</si>
  <si>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</si>
  <si>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</si>
  <si>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</si>
  <si>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</si>
  <si>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</si>
  <si>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</si>
  <si>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</si>
  <si>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</si>
  <si>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</si>
  <si>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</si>
  <si>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</si>
  <si>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</si>
  <si>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</si>
  <si>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</si>
  <si>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</si>
  <si>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</si>
  <si>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</si>
  <si>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</si>
  <si>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</si>
  <si>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</si>
  <si>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</si>
  <si>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</si>
  <si>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</si>
  <si>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</si>
  <si>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</si>
  <si>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</si>
  <si>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</si>
  <si>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</si>
  <si>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</si>
  <si>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</si>
  <si>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</si>
  <si>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</si>
  <si>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</si>
  <si>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</si>
  <si>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</si>
  <si>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</si>
  <si>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</si>
  <si>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</si>
  <si>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</si>
  <si>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</si>
  <si>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</si>
  <si>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</si>
  <si>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</si>
  <si>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</si>
  <si>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</si>
  <si>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</si>
  <si>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</si>
  <si>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</si>
  <si>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</si>
  <si>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</si>
  <si>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</si>
  <si>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</si>
  <si>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</si>
  <si>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</si>
  <si>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</si>
  <si>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</si>
  <si>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</si>
  <si>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</si>
  <si>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</si>
  <si>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</si>
  <si>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</si>
  <si>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</si>
  <si>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</si>
  <si>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</si>
  <si>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</si>
  <si>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</si>
  <si>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</si>
  <si>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</si>
  <si>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</si>
  <si>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</si>
  <si>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</si>
  <si>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</si>
  <si>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</si>
  <si>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</si>
  <si>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</si>
  <si>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</si>
  <si>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</si>
  <si>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</si>
  <si>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</si>
  <si>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</si>
  <si>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</si>
  <si>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</si>
  <si>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</si>
  <si>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</si>
  <si>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</si>
  <si>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</si>
  <si>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</si>
  <si>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</si>
  <si>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</si>
  <si>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</si>
  <si>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</si>
  <si>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</si>
  <si>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</si>
  <si>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</si>
  <si>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</si>
  <si>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</si>
  <si>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</si>
  <si>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</si>
  <si>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</si>
  <si>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</si>
  <si>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</si>
  <si>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</si>
  <si>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</si>
  <si>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</si>
  <si>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</si>
  <si>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</si>
  <si>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</si>
  <si>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</si>
  <si>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</si>
  <si>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</si>
  <si>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</si>
  <si>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</si>
  <si>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</si>
  <si>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</si>
  <si>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</si>
  <si>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</si>
  <si>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</si>
  <si>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</si>
  <si>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</si>
  <si>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</si>
  <si>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</si>
  <si>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</si>
  <si>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</si>
  <si>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</si>
  <si>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</si>
  <si>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</si>
  <si>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</si>
  <si>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</si>
  <si>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</si>
  <si>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</si>
  <si>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</si>
  <si>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</si>
  <si>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</si>
  <si>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</si>
  <si>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</si>
  <si>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</si>
  <si>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</si>
  <si>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</si>
  <si>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</si>
  <si>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</si>
  <si>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</si>
  <si>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</si>
  <si>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</si>
  <si>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</si>
  <si>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</si>
  <si>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</si>
  <si>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</si>
  <si>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</si>
  <si>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</si>
  <si>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</si>
  <si>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</si>
  <si>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</si>
  <si>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</si>
  <si>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</si>
  <si>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</si>
  <si>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</si>
  <si>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</si>
  <si>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</si>
  <si>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</si>
  <si>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</si>
  <si>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</si>
  <si>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</si>
  <si>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</si>
  <si>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</si>
  <si>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</si>
  <si>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</si>
  <si>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</si>
  <si>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</si>
  <si>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</si>
  <si>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</si>
  <si>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</si>
  <si>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</si>
  <si>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</si>
  <si>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</si>
  <si>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</si>
  <si>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</si>
  <si>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</si>
  <si>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</si>
  <si>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</si>
  <si>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</si>
  <si>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</si>
  <si>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</si>
  <si>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</si>
  <si>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</si>
  <si>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</si>
  <si>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</si>
  <si>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</si>
  <si>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</si>
  <si>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</si>
  <si>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</si>
  <si>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</si>
  <si>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</si>
  <si>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</si>
  <si>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</si>
  <si>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</si>
  <si>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</si>
  <si>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</si>
  <si>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</si>
  <si>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</si>
  <si>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</si>
  <si>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</si>
  <si>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</si>
  <si>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</si>
  <si>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</si>
  <si>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</si>
  <si>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</si>
  <si>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</si>
  <si>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</si>
  <si>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</si>
  <si>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</si>
  <si>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</si>
  <si>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</si>
  <si>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</si>
  <si>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</si>
  <si>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</si>
  <si>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</si>
  <si>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</si>
  <si>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</si>
  <si>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</si>
  <si>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</si>
  <si>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</si>
  <si>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</si>
  <si>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</si>
  <si>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</si>
  <si>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</si>
  <si>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</si>
  <si>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</si>
  <si>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</si>
  <si>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</si>
  <si>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</si>
  <si>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</si>
  <si>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</si>
  <si>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</si>
  <si>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</si>
  <si>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</si>
  <si>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</si>
  <si>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</si>
  <si>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</si>
  <si>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</si>
  <si>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</si>
  <si>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</si>
  <si>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</si>
  <si>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</si>
  <si>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</si>
  <si>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</si>
  <si>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</si>
  <si>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</si>
  <si>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</si>
  <si>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</si>
  <si>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</si>
  <si>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</si>
  <si>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</si>
  <si>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</si>
  <si>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</si>
  <si>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</si>
  <si>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</si>
  <si>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</si>
  <si>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</si>
  <si>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</si>
  <si>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</si>
  <si>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</si>
  <si>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</si>
  <si>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</si>
  <si>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</si>
  <si>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</si>
  <si>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</si>
  <si>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</si>
  <si>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</si>
  <si>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</si>
  <si>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</si>
  <si>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</si>
  <si>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</si>
  <si>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</si>
  <si>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</si>
  <si>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</si>
  <si>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</si>
  <si>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</si>
  <si>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</si>
  <si>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</si>
  <si>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</si>
  <si>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</si>
  <si>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</si>
  <si>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</si>
  <si>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</si>
  <si>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</si>
  <si>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</si>
  <si>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</si>
  <si>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</si>
  <si>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</si>
  <si>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</si>
  <si>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</si>
  <si>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</si>
  <si>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</si>
  <si>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</si>
  <si>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</si>
  <si>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</si>
  <si>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</si>
  <si>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</si>
  <si>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</si>
  <si>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</si>
  <si>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</si>
  <si>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</si>
  <si>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</si>
  <si>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</si>
  <si>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</si>
  <si>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</si>
  <si>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</si>
  <si>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</si>
  <si>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</si>
  <si>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</si>
  <si>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</si>
  <si>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</si>
  <si>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</si>
  <si>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</si>
  <si>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</si>
  <si>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</si>
  <si>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</si>
  <si>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</si>
  <si>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</si>
  <si>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</si>
  <si>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</si>
  <si>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</si>
  <si>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</si>
  <si>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</si>
  <si>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</si>
  <si>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</si>
  <si>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</si>
  <si>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</si>
  <si>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</si>
  <si>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</si>
  <si>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</si>
  <si>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</si>
  <si>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</si>
  <si>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</si>
  <si>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</si>
  <si>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</si>
  <si>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</si>
  <si>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</si>
  <si>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</si>
  <si>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</si>
  <si>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</si>
  <si>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</si>
  <si>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</si>
  <si>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</si>
  <si>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</si>
  <si>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</si>
  <si>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</si>
  <si>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</si>
  <si>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</si>
  <si>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</si>
  <si>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</si>
  <si>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</si>
  <si>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</si>
  <si>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</si>
  <si>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</si>
  <si>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</si>
  <si>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</si>
  <si>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</si>
  <si>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</si>
  <si>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</si>
  <si>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</si>
  <si>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</si>
  <si>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</si>
  <si>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</si>
  <si>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</si>
  <si>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</si>
  <si>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</si>
  <si>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</si>
  <si>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</si>
  <si>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</si>
  <si>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</si>
  <si>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</si>
  <si>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</si>
  <si>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</si>
  <si>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</si>
  <si>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</si>
  <si>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</si>
  <si>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</si>
  <si>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</si>
  <si>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</si>
  <si>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</si>
  <si>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</si>
  <si>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</si>
  <si>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</si>
  <si>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</si>
  <si>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</si>
  <si>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</si>
  <si>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</si>
  <si>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</si>
  <si>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</si>
  <si>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</si>
  <si>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</si>
  <si>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</si>
  <si>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</si>
  <si>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</si>
  <si>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</si>
  <si>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</si>
  <si>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</si>
  <si>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</si>
  <si>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</si>
  <si>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</si>
  <si>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</si>
  <si>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</si>
  <si>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</si>
  <si>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</si>
  <si>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</si>
  <si>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</si>
  <si>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</si>
  <si>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</si>
  <si>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</si>
  <si>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</si>
  <si>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</si>
  <si>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</si>
  <si>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</si>
  <si>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</si>
  <si>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</si>
  <si>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</si>
  <si>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</si>
  <si>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</si>
  <si>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</si>
  <si>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</si>
  <si>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</si>
  <si>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</si>
  <si>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</si>
  <si>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</si>
  <si>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</si>
  <si>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</si>
  <si>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</si>
  <si>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</si>
  <si>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</si>
  <si>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</si>
  <si>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</si>
  <si>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</si>
  <si>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</si>
  <si>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</si>
  <si>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</si>
  <si>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</si>
  <si>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</si>
  <si>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</si>
  <si>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</si>
  <si>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</si>
  <si>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</si>
  <si>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</si>
  <si>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</si>
  <si>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</si>
  <si>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</si>
  <si>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</si>
  <si>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</si>
  <si>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</si>
  <si>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</si>
  <si>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</si>
  <si>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</si>
  <si>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</si>
  <si>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</si>
  <si>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</si>
  <si>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</si>
  <si>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</si>
  <si>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</si>
  <si>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</si>
  <si>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</si>
  <si>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</si>
  <si>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</si>
  <si>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</si>
  <si>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</si>
  <si>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</si>
  <si>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</si>
  <si>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</si>
  <si>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</si>
  <si>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</si>
  <si>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</si>
  <si>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</si>
  <si>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</si>
  <si>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</si>
  <si>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</si>
  <si>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</si>
  <si>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</si>
  <si>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</si>
  <si>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</si>
  <si>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</si>
  <si>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</si>
  <si>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</si>
  <si>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</si>
  <si>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</si>
  <si>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</si>
  <si>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</si>
  <si>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</si>
  <si>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</si>
  <si>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</si>
  <si>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</si>
  <si>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</si>
  <si>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</si>
  <si>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</si>
  <si>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</si>
  <si>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</si>
  <si>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</si>
  <si>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</si>
  <si>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</si>
  <si>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</si>
  <si>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</si>
  <si>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</si>
  <si>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</si>
  <si>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</si>
  <si>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</si>
  <si>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</si>
  <si>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</si>
  <si>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</si>
  <si>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</si>
  <si>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</si>
  <si>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</si>
  <si>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</si>
  <si>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</si>
  <si>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</si>
  <si>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</si>
  <si>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</si>
  <si>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</si>
  <si>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</si>
  <si>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</si>
  <si>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</si>
  <si>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</si>
  <si>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</si>
  <si>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</si>
  <si>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</si>
  <si>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</si>
  <si>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</si>
  <si>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</si>
  <si>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</si>
  <si>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</si>
  <si>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</si>
  <si>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</si>
  <si>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</si>
  <si>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</si>
  <si>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</si>
  <si>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</si>
  <si>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</si>
  <si>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</si>
  <si>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</si>
  <si>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</si>
  <si>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</si>
  <si>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</si>
  <si>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</si>
  <si>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</si>
  <si>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</si>
  <si>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</si>
  <si>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</si>
  <si>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</si>
  <si>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</si>
  <si>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</si>
  <si>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</si>
  <si>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</si>
  <si>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</si>
  <si>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</si>
  <si>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</si>
  <si>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</si>
  <si>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</si>
  <si>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</si>
  <si>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</si>
  <si>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</si>
  <si>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</si>
  <si>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</si>
  <si>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</si>
  <si>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</si>
  <si>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</si>
  <si>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</si>
  <si>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</si>
  <si>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</si>
  <si>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</si>
  <si>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</si>
  <si>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</si>
  <si>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</si>
  <si>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</si>
  <si>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</si>
  <si>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</si>
  <si>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</si>
  <si>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</si>
  <si>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</si>
  <si>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</si>
  <si>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</si>
  <si>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</si>
  <si>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</si>
  <si>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</si>
  <si>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</si>
  <si>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</si>
  <si>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</si>
  <si>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</si>
  <si>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</si>
  <si>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</si>
  <si>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</si>
  <si>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</si>
  <si>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</si>
  <si>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</si>
  <si>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</si>
  <si>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</si>
  <si>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</si>
  <si>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</si>
  <si>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</si>
  <si>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</si>
  <si>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</si>
  <si>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</si>
  <si>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</si>
  <si>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</si>
  <si>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</si>
  <si>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</si>
  <si>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</si>
  <si>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</si>
  <si>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</si>
  <si>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</si>
  <si>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</si>
  <si>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</si>
  <si>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</si>
  <si>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</si>
  <si>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</si>
  <si>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</si>
  <si>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</si>
  <si>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</si>
  <si>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</si>
  <si>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</si>
  <si>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</si>
  <si>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</si>
  <si>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</si>
  <si>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</si>
  <si>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</si>
  <si>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</si>
  <si>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</si>
  <si>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</si>
  <si>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</si>
  <si>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</si>
  <si>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</si>
  <si>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</si>
  <si>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</si>
  <si>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</si>
  <si>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</si>
  <si>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</si>
  <si>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</si>
  <si>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</si>
  <si>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</si>
  <si>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</si>
  <si>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</si>
  <si>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</si>
  <si>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</si>
  <si>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</si>
  <si>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</si>
  <si>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</si>
  <si>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</si>
  <si>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</si>
  <si>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</si>
  <si>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</si>
  <si>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</si>
  <si>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</si>
  <si>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</si>
  <si>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</si>
  <si>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</si>
  <si>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</si>
  <si>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</si>
  <si>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</si>
  <si>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</si>
  <si>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</si>
  <si>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</si>
  <si>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</si>
  <si>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</si>
  <si>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</si>
  <si>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</si>
  <si>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</si>
  <si>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</si>
  <si>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</si>
  <si>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</si>
  <si>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</si>
  <si>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</si>
  <si>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</si>
  <si>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</si>
  <si>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</si>
  <si>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</si>
  <si>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</si>
  <si>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</si>
  <si>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</si>
  <si>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</si>
  <si>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</si>
  <si>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</si>
  <si>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</si>
  <si>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</si>
  <si>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</si>
  <si>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</si>
  <si>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</si>
  <si>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</si>
  <si>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</si>
  <si>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</si>
  <si>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</si>
  <si>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</si>
  <si>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</si>
  <si>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</si>
  <si>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</si>
  <si>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</si>
  <si>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</si>
  <si>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</si>
  <si>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</si>
  <si>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</si>
  <si>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</si>
  <si>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</si>
  <si>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</si>
  <si>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</si>
  <si>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</si>
  <si>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</si>
  <si>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</si>
  <si>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</si>
  <si>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</si>
  <si>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</si>
  <si>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</si>
  <si>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</si>
  <si>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</si>
  <si>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</si>
  <si>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</si>
  <si>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</si>
  <si>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</si>
  <si>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</si>
  <si>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</si>
  <si>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</si>
  <si>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</si>
  <si>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</si>
  <si>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</si>
  <si>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</si>
  <si>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</si>
  <si>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</si>
  <si>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</si>
  <si>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</si>
  <si>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</si>
  <si>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</si>
  <si>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</si>
  <si>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</si>
  <si>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</si>
  <si>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</si>
  <si>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</si>
  <si>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</si>
  <si>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</si>
  <si>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</si>
  <si>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</si>
  <si>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</si>
  <si>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</si>
  <si>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</si>
  <si>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</si>
  <si>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</si>
  <si>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</si>
  <si>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</si>
  <si>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</si>
  <si>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</si>
  <si>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</si>
  <si>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</si>
  <si>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</si>
  <si>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</si>
  <si>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</si>
  <si>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</si>
  <si>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</si>
  <si>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</si>
  <si>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</si>
  <si>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</si>
  <si>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</si>
  <si>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</si>
  <si>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</si>
  <si>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</si>
  <si>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</si>
  <si>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</si>
  <si>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</si>
  <si>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</si>
  <si>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</si>
  <si>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</si>
  <si>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</si>
  <si>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</si>
  <si>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</si>
  <si>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</si>
  <si>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</si>
  <si>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</si>
  <si>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</si>
  <si>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</si>
  <si>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</si>
  <si>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</si>
  <si>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</si>
  <si>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</si>
  <si>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</si>
  <si>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</si>
  <si>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</si>
  <si>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</si>
  <si>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</si>
  <si>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</si>
  <si>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</si>
  <si>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</si>
  <si>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</si>
  <si>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</si>
  <si>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</si>
  <si>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</si>
  <si>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</si>
  <si>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</si>
  <si>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</si>
  <si>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</si>
  <si>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</si>
  <si>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</si>
  <si>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</si>
  <si>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</si>
  <si>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</si>
  <si>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</si>
  <si>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</si>
  <si>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</si>
  <si>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</si>
  <si>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</si>
  <si>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</si>
  <si>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</si>
  <si>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</si>
  <si>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</si>
  <si>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</si>
  <si>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</si>
  <si>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</si>
  <si>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</si>
  <si>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</si>
  <si>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</si>
  <si>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</si>
  <si>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</si>
  <si>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</si>
  <si>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</si>
  <si>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</si>
  <si>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</si>
  <si>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</si>
  <si>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</si>
  <si>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</si>
  <si>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</si>
  <si>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</si>
  <si>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</si>
  <si>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</si>
  <si>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</si>
  <si>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</si>
  <si>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</si>
  <si>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</si>
  <si>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</si>
  <si>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</si>
  <si>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</si>
  <si>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</si>
  <si>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</si>
  <si>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</si>
  <si>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</si>
  <si>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</si>
  <si>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</si>
  <si>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</si>
  <si>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</si>
  <si>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</si>
  <si>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</si>
  <si>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</si>
  <si>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</si>
  <si>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</si>
  <si>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</si>
  <si>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</si>
  <si>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</si>
  <si>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</si>
  <si>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</si>
  <si>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</si>
  <si>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</si>
  <si>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</si>
  <si>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</si>
  <si>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</si>
  <si>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</si>
  <si>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</si>
  <si>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</si>
  <si>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</si>
  <si>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</si>
  <si>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</si>
  <si>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</si>
  <si>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</si>
  <si>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</si>
  <si>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</si>
  <si>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</si>
  <si>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</si>
  <si>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</si>
  <si>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</si>
  <si>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</si>
  <si>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</si>
  <si>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</si>
  <si>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</si>
  <si>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</si>
  <si>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</si>
  <si>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</si>
  <si>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</si>
  <si>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</si>
  <si>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</si>
  <si>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</si>
  <si>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</si>
  <si>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</si>
  <si>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</si>
  <si>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</si>
  <si>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</si>
  <si>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</si>
  <si>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</si>
  <si>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</si>
  <si>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</si>
  <si>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</si>
  <si>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</si>
  <si>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</si>
  <si>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</si>
  <si>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</si>
  <si>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</si>
  <si>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</si>
  <si>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</si>
  <si>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</si>
  <si>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</si>
  <si>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</si>
  <si>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</si>
  <si>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</si>
  <si>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</si>
  <si>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</si>
  <si>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</si>
  <si>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</si>
  <si>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</si>
  <si>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</si>
  <si>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</si>
  <si>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</si>
  <si>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</si>
  <si>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</si>
  <si>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</si>
  <si>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</si>
  <si>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</si>
  <si>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</si>
  <si>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</si>
  <si>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</si>
  <si>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</si>
  <si>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</si>
  <si>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</si>
  <si>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</si>
  <si>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</si>
  <si>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</si>
  <si>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</si>
  <si>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</si>
  <si>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</si>
  <si>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</si>
  <si>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</si>
  <si>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</si>
  <si>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</si>
  <si>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</si>
  <si>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</si>
  <si>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</si>
  <si>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</si>
  <si>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</si>
  <si>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</si>
  <si>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</si>
  <si>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</si>
  <si>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</si>
  <si>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</si>
  <si>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</si>
  <si>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</si>
  <si>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</si>
  <si>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</si>
  <si>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</si>
  <si>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</si>
  <si>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</si>
  <si>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</si>
  <si>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</si>
  <si>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</si>
  <si>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</si>
  <si>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</si>
  <si>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</si>
  <si>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</si>
  <si>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</si>
  <si>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</si>
  <si>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</si>
  <si>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</si>
  <si>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</si>
  <si>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</si>
  <si>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</si>
  <si>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</si>
  <si>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</si>
  <si>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</si>
  <si>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</si>
  <si>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</si>
  <si>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</si>
  <si>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</si>
  <si>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</si>
  <si>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</si>
  <si>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</si>
  <si>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</si>
  <si>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</si>
  <si>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</si>
  <si>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</si>
  <si>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</si>
  <si>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</si>
  <si>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</si>
  <si>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</si>
  <si>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</si>
  <si>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</si>
  <si>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</si>
  <si>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</si>
  <si>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</si>
  <si>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</si>
  <si>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</si>
  <si>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</si>
  <si>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</si>
  <si>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</si>
  <si>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</si>
  <si>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</si>
  <si>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</si>
  <si>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</si>
  <si>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</si>
  <si>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</si>
  <si>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</si>
  <si>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</si>
  <si>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</si>
  <si>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</si>
  <si>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</si>
  <si>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</si>
  <si>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</si>
  <si>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</si>
  <si>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</si>
  <si>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</si>
  <si>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</si>
  <si>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</si>
  <si>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</si>
  <si>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</si>
  <si>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</si>
  <si>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</si>
  <si>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</si>
  <si>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</si>
  <si>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</si>
  <si>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</si>
  <si>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</si>
  <si>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</si>
  <si>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</si>
  <si>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</si>
  <si>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</si>
  <si>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</si>
  <si>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</si>
  <si>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</si>
  <si>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</si>
  <si>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</si>
  <si>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</si>
  <si>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</si>
  <si>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</si>
  <si>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</si>
  <si>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</si>
  <si>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</si>
  <si>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</si>
  <si>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</si>
  <si>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</si>
  <si>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</si>
  <si>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</si>
  <si>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</si>
  <si>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</si>
  <si>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</si>
  <si>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</si>
  <si>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</si>
  <si>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</si>
  <si>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</si>
  <si>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</si>
  <si>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</si>
  <si>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</si>
  <si>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</si>
  <si>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</si>
  <si>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</si>
  <si>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</si>
  <si>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</si>
  <si>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</si>
  <si>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</si>
  <si>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</si>
  <si>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</si>
  <si>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</si>
  <si>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</si>
  <si>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</si>
  <si>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</si>
  <si>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</si>
  <si>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</si>
  <si>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</si>
  <si>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</si>
  <si>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</si>
  <si>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</si>
  <si>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</si>
  <si>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</si>
  <si>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</si>
  <si>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</si>
  <si>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</si>
  <si>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</si>
  <si>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</si>
  <si>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</si>
  <si>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</si>
  <si>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</si>
  <si>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</si>
  <si>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</si>
  <si>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</si>
  <si>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</si>
  <si>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</si>
  <si>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</si>
  <si>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</si>
  <si>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</si>
  <si>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</si>
  <si>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</si>
  <si>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</si>
  <si>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</si>
  <si>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</si>
  <si>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</si>
  <si>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</si>
  <si>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</si>
  <si>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</si>
  <si>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</si>
  <si>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</si>
  <si>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</si>
  <si>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</si>
  <si>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</si>
  <si>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</si>
  <si>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</si>
  <si>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</si>
  <si>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</si>
  <si>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</si>
  <si>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</si>
  <si>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</si>
  <si>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</si>
  <si>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</si>
  <si>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</si>
  <si>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</si>
  <si>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</si>
  <si>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</si>
  <si>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</si>
  <si>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</si>
  <si>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</si>
  <si>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</si>
  <si>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</si>
  <si>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</si>
  <si>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</si>
  <si>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</si>
  <si>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</si>
  <si>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</si>
  <si>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</si>
  <si>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</si>
  <si>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</si>
  <si>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</si>
  <si>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</si>
  <si>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</si>
  <si>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</si>
  <si>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</si>
  <si>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</si>
  <si>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</si>
  <si>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</si>
  <si>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</si>
  <si>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</si>
  <si>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</si>
  <si>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</si>
  <si>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</si>
  <si>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</si>
  <si>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</si>
  <si>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</si>
  <si>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</si>
  <si>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</si>
  <si>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</si>
  <si>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</si>
  <si>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</si>
  <si>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</si>
  <si>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</si>
  <si>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</si>
  <si>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</si>
  <si>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</si>
  <si>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</si>
  <si>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</si>
  <si>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</si>
  <si>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</si>
  <si>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</si>
  <si>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</si>
  <si>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</si>
  <si>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</si>
  <si>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</si>
  <si>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</si>
  <si>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</si>
  <si>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</si>
  <si>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</si>
  <si>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</si>
  <si>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</si>
  <si>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</si>
  <si>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</si>
  <si>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</si>
  <si>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</si>
  <si>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</si>
  <si>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</si>
  <si>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</si>
  <si>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</si>
  <si>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</si>
  <si>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</si>
  <si>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</si>
  <si>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</si>
  <si>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</si>
  <si>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</si>
  <si>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</si>
  <si>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</si>
  <si>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</si>
  <si>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</si>
  <si>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</si>
  <si>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</si>
  <si>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</si>
  <si>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</si>
  <si>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</si>
  <si>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</si>
  <si>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</si>
  <si>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</si>
  <si>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</si>
  <si>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</si>
  <si>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</si>
  <si>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</si>
  <si>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</si>
  <si>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</si>
  <si>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</si>
  <si>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</si>
  <si>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</si>
  <si>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</si>
  <si>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</si>
  <si>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</si>
  <si>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</si>
  <si>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</si>
  <si>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</si>
  <si>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</si>
  <si>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</si>
  <si>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</si>
  <si>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</si>
  <si>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</si>
  <si>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</si>
  <si>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</si>
  <si>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</si>
  <si>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</si>
  <si>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</si>
  <si>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</si>
  <si>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</si>
  <si>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</si>
  <si>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</si>
  <si>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</si>
  <si>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</si>
  <si>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</si>
  <si>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</si>
  <si>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</si>
  <si>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</si>
  <si>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</si>
  <si>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</si>
  <si>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</si>
  <si>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</si>
  <si>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</si>
  <si>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</si>
  <si>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</si>
  <si>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</si>
  <si>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</si>
  <si>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</si>
  <si>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</si>
  <si>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</si>
  <si>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</si>
  <si>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</si>
  <si>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</si>
  <si>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</si>
  <si>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</si>
  <si>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</si>
  <si>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</si>
  <si>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</si>
  <si>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</si>
  <si>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</si>
  <si>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</si>
  <si>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</si>
  <si>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</si>
  <si>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</si>
  <si>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</si>
  <si>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</si>
  <si>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</si>
  <si>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</si>
  <si>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</si>
  <si>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</si>
  <si>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</si>
  <si>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</si>
  <si>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</si>
  <si>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</si>
  <si>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</si>
  <si>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</si>
  <si>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</si>
  <si>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</si>
  <si>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</si>
  <si>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</si>
  <si>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</si>
  <si>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</si>
  <si>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</si>
  <si>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</si>
  <si>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</si>
  <si>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</si>
  <si>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</si>
  <si>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</si>
  <si>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</si>
  <si>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</si>
  <si>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</si>
  <si>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</si>
  <si>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</si>
  <si>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</si>
  <si>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</si>
  <si>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</si>
  <si>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</si>
  <si>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</si>
  <si>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</si>
  <si>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</si>
  <si>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</si>
  <si>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</si>
  <si>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</si>
  <si>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</si>
  <si>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</si>
  <si>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</si>
  <si>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</si>
  <si>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</si>
  <si>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</si>
  <si>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</si>
  <si>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</si>
  <si>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</si>
  <si>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</si>
  <si>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</si>
  <si>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</si>
  <si>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</si>
  <si>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</si>
  <si>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</si>
  <si>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</si>
  <si>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</si>
  <si>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</si>
  <si>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</si>
  <si>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</si>
  <si>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</si>
  <si>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</si>
  <si>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</si>
  <si>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</si>
  <si>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</si>
  <si>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</si>
  <si>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</si>
  <si>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</si>
  <si>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</si>
  <si>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</si>
  <si>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</si>
  <si>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</si>
  <si>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</si>
  <si>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</si>
  <si>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</si>
  <si>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</si>
  <si>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</si>
  <si>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</si>
  <si>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</si>
  <si>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</si>
  <si>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</si>
  <si>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</si>
  <si>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</si>
  <si>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</si>
  <si>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</si>
  <si>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</si>
  <si>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</si>
  <si>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</si>
  <si>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</si>
  <si>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</si>
  <si>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</si>
  <si>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</si>
  <si>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</si>
  <si>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</si>
  <si>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</si>
  <si>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</si>
  <si>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</si>
  <si>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</si>
  <si>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</si>
  <si>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</si>
  <si>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</si>
  <si>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</si>
  <si>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</si>
  <si>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</si>
  <si>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</si>
  <si>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</si>
  <si>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</si>
  <si>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</si>
  <si>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</si>
  <si>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</si>
  <si>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</si>
  <si>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</si>
  <si>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</si>
  <si>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</si>
  <si>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</si>
  <si>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</si>
  <si>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</si>
  <si>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</si>
  <si>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</si>
  <si>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</si>
  <si>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</si>
  <si>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</si>
  <si>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</si>
  <si>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</si>
  <si>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</si>
  <si>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</si>
  <si>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</si>
  <si>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</si>
  <si>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</si>
  <si>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</si>
  <si>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</si>
  <si>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</si>
  <si>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</si>
  <si>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</si>
  <si>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</si>
  <si>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</si>
  <si>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</si>
  <si>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</si>
  <si>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</si>
  <si>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</si>
  <si>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</si>
  <si>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</si>
  <si>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</si>
  <si>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</si>
  <si>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</si>
  <si>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</si>
  <si>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</si>
  <si>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</si>
  <si>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</si>
  <si>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</si>
  <si>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</si>
  <si>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</si>
  <si>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</si>
  <si>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</si>
  <si>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</si>
  <si>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</si>
  <si>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</si>
  <si>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</si>
  <si>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</si>
  <si>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</si>
  <si>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</si>
  <si>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</si>
  <si>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</si>
  <si>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</si>
  <si>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</si>
  <si>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</si>
  <si>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</si>
  <si>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</si>
  <si>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</si>
  <si>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</si>
  <si>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</si>
  <si>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</si>
  <si>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</si>
  <si>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</si>
  <si>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</si>
  <si>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</si>
  <si>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</si>
  <si>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</si>
  <si>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</si>
  <si>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</si>
  <si>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</si>
  <si>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</si>
  <si>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</si>
  <si>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</si>
  <si>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</si>
  <si>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</si>
  <si>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</si>
  <si>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</si>
  <si>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</si>
  <si>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</si>
  <si>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</si>
  <si>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</si>
  <si>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</si>
  <si>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</si>
  <si>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</si>
  <si>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</si>
  <si>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</si>
  <si>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</si>
  <si>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</si>
  <si>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</si>
  <si>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</si>
  <si>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</si>
  <si>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</si>
  <si>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</si>
  <si>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</si>
  <si>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</si>
  <si>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</si>
  <si>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</si>
  <si>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</si>
  <si>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</si>
  <si>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</si>
  <si>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</si>
  <si>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</si>
  <si>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</si>
  <si>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</si>
  <si>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</si>
  <si>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</si>
  <si>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</si>
  <si>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</si>
  <si>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</si>
  <si>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</si>
  <si>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</si>
  <si>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</si>
  <si>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</si>
  <si>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</si>
  <si>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</si>
  <si>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</si>
  <si>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</si>
  <si>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</si>
  <si>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</si>
  <si>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</si>
  <si>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</si>
  <si>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</si>
  <si>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</si>
  <si>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</si>
  <si>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</si>
  <si>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</si>
  <si>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</si>
  <si>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</si>
  <si>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</si>
  <si>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</si>
  <si>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</si>
  <si>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</si>
  <si>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</si>
  <si>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</si>
  <si>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</si>
  <si>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</si>
  <si>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</si>
  <si>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</si>
  <si>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</si>
  <si>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</si>
  <si>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</si>
  <si>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</si>
  <si>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</si>
  <si>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</si>
  <si>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</si>
  <si>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</si>
  <si>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</si>
  <si>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</si>
  <si>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</si>
  <si>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</si>
  <si>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</si>
  <si>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</si>
  <si>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</si>
  <si>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</si>
  <si>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</si>
  <si>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</si>
  <si>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</si>
  <si>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</si>
  <si>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</si>
  <si>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</si>
  <si>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</si>
  <si>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</si>
  <si>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</si>
  <si>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</si>
  <si>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</si>
  <si>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</si>
  <si>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</si>
  <si>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</si>
  <si>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</si>
  <si>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</si>
  <si>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</si>
  <si>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</si>
  <si>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</si>
  <si>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</si>
  <si>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</si>
  <si>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</si>
  <si>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</si>
  <si>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</si>
  <si>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</si>
  <si>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</si>
  <si>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</si>
  <si>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</si>
  <si>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</si>
  <si>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</si>
  <si>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</si>
  <si>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</si>
  <si>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</si>
  <si>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</si>
  <si>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</si>
  <si>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</si>
  <si>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</si>
  <si>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</si>
  <si>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</si>
  <si>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</si>
  <si>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</si>
  <si>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</si>
  <si>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</si>
  <si>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</si>
  <si>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</si>
  <si>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</si>
  <si>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</si>
  <si>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</si>
  <si>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</si>
  <si>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</si>
  <si>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</si>
  <si>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</si>
  <si>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</si>
  <si>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</si>
  <si>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</si>
  <si>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</si>
  <si>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</si>
  <si>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</si>
  <si>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</si>
  <si>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</si>
  <si>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</si>
  <si>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</si>
  <si>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</si>
  <si>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</si>
  <si>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</si>
  <si>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</si>
  <si>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</si>
  <si>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</si>
  <si>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</si>
  <si>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</si>
  <si>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</si>
  <si>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</si>
  <si>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</si>
  <si>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</si>
  <si>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</si>
  <si>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</si>
  <si>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</si>
  <si>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</si>
  <si>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</si>
  <si>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</si>
  <si>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</si>
  <si>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</si>
  <si>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</si>
  <si>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</si>
  <si>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</si>
  <si>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</si>
  <si>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</si>
  <si>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</si>
  <si>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</si>
  <si>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</si>
  <si>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</si>
  <si>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</si>
  <si>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</si>
  <si>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</si>
  <si>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</si>
  <si>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</si>
  <si>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</si>
  <si>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</si>
  <si>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</si>
  <si>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</si>
  <si>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</si>
  <si>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</si>
  <si>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</si>
  <si>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</si>
  <si>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</si>
  <si>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</si>
  <si>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</si>
  <si>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</si>
  <si>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</si>
  <si>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</si>
  <si>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</si>
  <si>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</si>
  <si>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</si>
  <si>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</si>
  <si>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</si>
  <si>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</si>
  <si>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</si>
  <si>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</si>
  <si>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</si>
  <si>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</si>
  <si>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</si>
  <si>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</si>
  <si>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</si>
  <si>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</si>
  <si>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</si>
  <si>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</si>
  <si>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</si>
  <si>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</si>
  <si>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</si>
  <si>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</si>
  <si>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</si>
  <si>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</si>
  <si>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</si>
  <si>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</si>
  <si>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</si>
  <si>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</si>
  <si>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</si>
  <si>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</si>
  <si>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</si>
  <si>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</si>
  <si>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</si>
  <si>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</si>
  <si>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</si>
  <si>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</si>
  <si>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</si>
  <si>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</si>
  <si>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</si>
  <si>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</si>
  <si>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</si>
  <si>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</si>
  <si>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</si>
  <si>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</si>
  <si>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</si>
  <si>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</si>
  <si>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</si>
  <si>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</si>
  <si>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</si>
  <si>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</si>
  <si>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</si>
  <si>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</si>
  <si>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</si>
  <si>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</si>
  <si>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</si>
  <si>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</si>
  <si>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</si>
  <si>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</si>
  <si>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</si>
  <si>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</si>
  <si>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</si>
  <si>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</si>
  <si>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</si>
  <si>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</si>
  <si>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</si>
  <si>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</si>
  <si>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</si>
  <si>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</si>
  <si>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</si>
  <si>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</si>
  <si>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</si>
  <si>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</si>
  <si>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</si>
  <si>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</si>
  <si>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</si>
  <si>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</si>
  <si>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</si>
  <si>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</si>
  <si>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</si>
  <si>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</si>
  <si>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</si>
  <si>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</si>
  <si>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</si>
  <si>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</si>
  <si>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</si>
  <si>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</si>
  <si>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</si>
  <si>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</si>
  <si>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</si>
  <si>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</si>
  <si>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</si>
  <si>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</si>
  <si>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</si>
  <si>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</si>
  <si>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</si>
  <si>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</si>
  <si>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</si>
  <si>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</si>
  <si>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</si>
  <si>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</si>
  <si>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</si>
  <si>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</si>
  <si>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</si>
  <si>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</si>
  <si>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</si>
  <si>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</si>
  <si>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</si>
  <si>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</si>
  <si>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</si>
  <si>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</si>
  <si>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</si>
  <si>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</si>
  <si>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</si>
  <si>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</si>
  <si>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</si>
  <si>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</si>
  <si>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</si>
  <si>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</si>
  <si>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</si>
  <si>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</si>
  <si>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</si>
  <si>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</si>
  <si>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</si>
  <si>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</si>
  <si>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</si>
  <si>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</si>
  <si>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</si>
  <si>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</si>
  <si>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</si>
  <si>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</si>
  <si>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</si>
  <si>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</si>
  <si>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</si>
  <si>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</si>
  <si>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</si>
  <si>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</si>
  <si>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</si>
  <si>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</si>
  <si>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</si>
  <si>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</si>
  <si>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</si>
  <si>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</si>
  <si>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</si>
  <si>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</si>
  <si>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</si>
  <si>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</si>
  <si>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</si>
  <si>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</si>
  <si>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</si>
  <si>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</si>
  <si>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</si>
  <si>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</si>
  <si>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</si>
  <si>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</si>
  <si>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</si>
  <si>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</si>
  <si>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</si>
  <si>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</si>
  <si>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</si>
  <si>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</si>
  <si>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</si>
  <si>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</si>
  <si>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</si>
  <si>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</si>
  <si>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</si>
  <si>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</si>
  <si>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</si>
  <si>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</si>
  <si>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</si>
  <si>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</si>
  <si>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</si>
  <si>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</si>
  <si>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</si>
  <si>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</si>
  <si>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</si>
  <si>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</si>
  <si>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</si>
  <si>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</si>
  <si>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</si>
  <si>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</si>
  <si>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</si>
  <si>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</si>
  <si>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</si>
  <si>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</si>
  <si>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</si>
  <si>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</si>
  <si>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</si>
  <si>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</si>
  <si>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</si>
  <si>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</si>
  <si>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</si>
  <si>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</si>
  <si>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</si>
  <si>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</si>
  <si>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</si>
  <si>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</si>
  <si>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</si>
  <si>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</si>
  <si>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</si>
  <si>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</si>
  <si>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</si>
  <si>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</si>
  <si>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</si>
  <si>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</si>
  <si>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</si>
  <si>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</si>
  <si>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</si>
  <si>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</si>
  <si>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</si>
  <si>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</si>
  <si>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</si>
  <si>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</si>
  <si>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</si>
  <si>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</si>
  <si>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</si>
  <si>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</si>
  <si>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</si>
  <si>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</si>
  <si>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</si>
  <si>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</si>
  <si>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</si>
  <si>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</si>
  <si>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</si>
  <si>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</si>
  <si>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</si>
  <si>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</si>
  <si>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</si>
  <si>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</si>
  <si>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</si>
  <si>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</si>
  <si>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</si>
  <si>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</si>
  <si>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</si>
  <si>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</si>
  <si>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</si>
  <si>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</si>
  <si>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</si>
  <si>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</si>
  <si>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</si>
  <si>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</si>
  <si>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</si>
  <si>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</si>
  <si>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</si>
  <si>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</si>
  <si>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</si>
  <si>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</si>
  <si>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</si>
  <si>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</si>
  <si>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</si>
  <si>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</si>
  <si>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</si>
  <si>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</si>
  <si>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</si>
  <si>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</si>
  <si>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</si>
  <si>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</si>
  <si>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</si>
  <si>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</si>
  <si>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</si>
  <si>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</si>
  <si>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</si>
  <si>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</si>
  <si>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</si>
  <si>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</si>
  <si>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</si>
  <si>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</si>
  <si>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</si>
  <si>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</si>
  <si>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</si>
  <si>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</si>
  <si>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</si>
  <si>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</si>
  <si>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</si>
  <si>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</si>
  <si>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</si>
  <si>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</si>
  <si>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</si>
  <si>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</si>
  <si>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</si>
  <si>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</si>
  <si>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</si>
  <si>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</si>
  <si>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</si>
  <si>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</si>
  <si>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</si>
  <si>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</si>
  <si>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</si>
  <si>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</si>
  <si>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</si>
  <si>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</si>
  <si>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</si>
  <si>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</si>
  <si>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</si>
  <si>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</si>
  <si>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</si>
  <si>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</si>
  <si>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</si>
  <si>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</si>
  <si>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</si>
  <si>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</si>
  <si>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</si>
  <si>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</si>
  <si>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</si>
  <si>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</si>
  <si>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</si>
  <si>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</si>
  <si>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</si>
  <si>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</si>
  <si>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</si>
  <si>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</si>
  <si>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</si>
  <si>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</si>
  <si>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</si>
  <si>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</si>
  <si>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</si>
  <si>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</si>
  <si>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</si>
  <si>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</si>
  <si>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</si>
  <si>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</si>
  <si>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</si>
  <si>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</si>
  <si>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</si>
  <si>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</si>
  <si>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</si>
  <si>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</si>
  <si>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</si>
  <si>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</si>
  <si>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</si>
  <si>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</si>
  <si>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</si>
  <si>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</si>
  <si>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</si>
  <si>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</si>
  <si>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</si>
  <si>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</si>
  <si>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</si>
  <si>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</si>
  <si>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</si>
  <si>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</si>
  <si>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</si>
  <si>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</si>
  <si>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</si>
  <si>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</si>
  <si>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</si>
  <si>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</si>
  <si>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</si>
  <si>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</si>
  <si>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</si>
  <si>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</si>
  <si>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</si>
  <si>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</si>
  <si>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</si>
  <si>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</si>
  <si>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</si>
  <si>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</si>
  <si>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</si>
  <si>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</si>
  <si>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</si>
  <si>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</si>
  <si>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</si>
  <si>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</si>
  <si>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</si>
  <si>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</si>
  <si>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</si>
  <si>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</si>
  <si>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</si>
  <si>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</si>
  <si>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</si>
  <si>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</si>
  <si>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</si>
  <si>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</si>
  <si>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</si>
  <si>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</si>
  <si>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</si>
  <si>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</si>
  <si>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</si>
  <si>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</si>
  <si>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</si>
  <si>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</si>
  <si>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</si>
  <si>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</si>
  <si>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</si>
  <si>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</si>
  <si>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</si>
  <si>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</si>
  <si>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</si>
  <si>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</si>
  <si>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</si>
  <si>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</si>
  <si>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</si>
  <si>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</si>
  <si>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</si>
  <si>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</si>
  <si>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</si>
  <si>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</si>
  <si>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</si>
  <si>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</si>
  <si>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</si>
  <si>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</si>
  <si>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</si>
  <si>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</si>
  <si>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</si>
  <si>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</si>
  <si>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</si>
  <si>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</si>
  <si>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</si>
  <si>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</si>
  <si>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</si>
  <si>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</si>
  <si>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</si>
  <si>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</si>
  <si>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</si>
  <si>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</si>
  <si>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</si>
  <si>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</si>
  <si>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</si>
  <si>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</si>
  <si>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</si>
  <si>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</si>
  <si>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</si>
  <si>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</si>
  <si>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</si>
  <si>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</si>
  <si>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</si>
  <si>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</si>
  <si>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</si>
  <si>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</si>
  <si>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</si>
  <si>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</si>
  <si>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</si>
  <si>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</si>
  <si>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</si>
  <si>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</si>
  <si>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</si>
  <si>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</si>
  <si>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</si>
  <si>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</si>
  <si>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</si>
  <si>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</si>
  <si>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</si>
  <si>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</si>
  <si>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</si>
  <si>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</si>
  <si>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</si>
  <si>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</si>
  <si>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</si>
  <si>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</si>
  <si>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</si>
  <si>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</si>
  <si>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</si>
  <si>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</si>
  <si>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</si>
  <si>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</si>
  <si>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</si>
  <si>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</si>
  <si>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</si>
  <si>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</si>
  <si>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</si>
  <si>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</si>
  <si>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</si>
  <si>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</si>
  <si>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</si>
  <si>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</si>
  <si>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</si>
  <si>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</si>
  <si>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</si>
  <si>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</si>
  <si>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</si>
  <si>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</si>
  <si>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</si>
  <si>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</si>
  <si>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</si>
  <si>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</si>
  <si>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</si>
  <si>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</si>
  <si>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</si>
  <si>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</si>
  <si>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</si>
  <si>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</si>
  <si>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</si>
  <si>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</si>
  <si>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</si>
  <si>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</si>
  <si>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</si>
  <si>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</si>
  <si>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</si>
  <si>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</si>
  <si>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</si>
  <si>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</si>
  <si>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</si>
  <si>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</si>
  <si>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</si>
  <si>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</si>
  <si>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</si>
  <si>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</si>
  <si>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</si>
  <si>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</si>
  <si>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</si>
  <si>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</si>
  <si>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</si>
  <si>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</si>
  <si>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</si>
  <si>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</si>
  <si>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</si>
  <si>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</si>
  <si>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</si>
  <si>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</si>
  <si>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</si>
  <si>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</si>
  <si>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</si>
  <si>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</si>
  <si>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</si>
  <si>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</si>
  <si>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</si>
  <si>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</si>
  <si>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</si>
  <si>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</si>
  <si>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</si>
  <si>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</si>
  <si>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</si>
  <si>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</si>
  <si>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</si>
  <si>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</si>
  <si>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</si>
  <si>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</si>
  <si>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</si>
  <si>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</si>
  <si>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</si>
  <si>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</si>
  <si>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</si>
  <si>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</si>
  <si>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</si>
  <si>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</si>
  <si>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</si>
  <si>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</si>
  <si>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</si>
  <si>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</si>
  <si>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</si>
  <si>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</si>
  <si>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</si>
  <si>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</si>
  <si>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</si>
  <si>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</si>
  <si>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</si>
  <si>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</si>
  <si>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</si>
  <si>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</si>
  <si>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</si>
  <si>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</si>
  <si>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</si>
  <si>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</si>
  <si>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</si>
  <si>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</si>
  <si>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</si>
  <si>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</si>
  <si>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</si>
  <si>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</si>
  <si>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</si>
  <si>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</si>
  <si>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</si>
  <si>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</si>
  <si>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</si>
  <si>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</si>
  <si>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</si>
  <si>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</si>
  <si>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</si>
  <si>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</si>
  <si>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</si>
  <si>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</si>
  <si>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</si>
  <si>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</si>
  <si>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</si>
  <si>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</si>
  <si>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</si>
  <si>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</si>
  <si>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</si>
  <si>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</si>
  <si>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</si>
  <si>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</si>
  <si>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</si>
  <si>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</si>
  <si>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</si>
  <si>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</si>
  <si>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</si>
  <si>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</si>
  <si>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</si>
  <si>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</si>
  <si>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</si>
  <si>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</si>
  <si>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</si>
  <si>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</si>
  <si>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</si>
  <si>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</si>
  <si>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</si>
  <si>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</si>
  <si>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</si>
  <si>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</si>
  <si>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</si>
  <si>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</si>
  <si>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</si>
  <si>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</si>
  <si>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</si>
  <si>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</si>
  <si>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</si>
  <si>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</si>
  <si>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</si>
  <si>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</si>
  <si>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</si>
  <si>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</si>
  <si>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</si>
  <si>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</si>
  <si>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</si>
  <si>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</si>
  <si>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</si>
  <si>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</si>
  <si>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</si>
  <si>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</si>
  <si>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</si>
  <si>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</si>
  <si>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</si>
  <si>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</si>
  <si>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</si>
  <si>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</si>
  <si>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</si>
  <si>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</si>
  <si>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</si>
  <si>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</si>
  <si>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</si>
  <si>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</si>
  <si>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</si>
  <si>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</si>
  <si>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</si>
  <si>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</si>
  <si>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</si>
  <si>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</si>
  <si>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</si>
  <si>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</si>
  <si>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</si>
  <si>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</si>
  <si>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</si>
  <si>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</si>
  <si>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</si>
  <si>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</si>
  <si>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</si>
  <si>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</si>
  <si>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</si>
  <si>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</si>
  <si>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</si>
  <si>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</si>
  <si>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</si>
  <si>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</si>
  <si>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</si>
  <si>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</si>
  <si>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</si>
  <si>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</si>
  <si>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</si>
  <si>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</si>
  <si>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</si>
  <si>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</si>
  <si>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</si>
  <si>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</si>
  <si>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</si>
  <si>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</si>
  <si>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</si>
  <si>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</si>
  <si>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</si>
  <si>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</si>
  <si>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</si>
  <si>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</si>
  <si>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</si>
  <si>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</si>
  <si>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</si>
  <si>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</si>
  <si>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</si>
  <si>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</si>
  <si>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</si>
  <si>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</si>
  <si>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</si>
  <si>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</si>
  <si>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</si>
  <si>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</si>
  <si>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</si>
  <si>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</si>
  <si>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</si>
  <si>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</si>
  <si>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</si>
  <si>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</si>
  <si>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</si>
  <si>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</si>
  <si>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</si>
  <si>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</si>
  <si>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</si>
  <si>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</si>
  <si>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</si>
  <si>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</si>
  <si>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</si>
  <si>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</si>
  <si>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</si>
  <si>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</si>
  <si>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</si>
  <si>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</si>
  <si>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</si>
  <si>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</si>
  <si>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</si>
  <si>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</si>
  <si>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</si>
  <si>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</si>
  <si>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</si>
  <si>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</si>
  <si>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</si>
  <si>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</si>
  <si>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</si>
  <si>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</si>
  <si>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</si>
  <si>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</si>
  <si>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</si>
  <si>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</si>
  <si>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</si>
  <si>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</si>
  <si>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</si>
  <si>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</si>
  <si>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</si>
  <si>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</si>
  <si>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</si>
  <si>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</si>
  <si>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</si>
  <si>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</si>
  <si>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</si>
  <si>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</si>
  <si>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</si>
  <si>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</si>
  <si>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</si>
  <si>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</si>
  <si>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</si>
  <si>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</si>
  <si>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</si>
  <si>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</si>
  <si>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</si>
  <si>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</si>
  <si>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</si>
  <si>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</si>
  <si>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</si>
  <si>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</si>
  <si>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</si>
  <si>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</si>
  <si>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</si>
  <si>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</si>
  <si>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</si>
  <si>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</si>
  <si>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</si>
  <si>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</si>
  <si>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</si>
  <si>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</si>
  <si>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</si>
  <si>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</si>
  <si>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</si>
  <si>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</si>
  <si>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</si>
  <si>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</si>
  <si>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</si>
  <si>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</si>
  <si>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</si>
  <si>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</si>
  <si>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</si>
  <si>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</si>
  <si>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</si>
  <si>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</si>
  <si>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</si>
  <si>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</si>
  <si>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</si>
  <si>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</si>
  <si>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</si>
  <si>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</si>
  <si>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</si>
  <si>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</si>
  <si>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</si>
  <si>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</si>
  <si>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</si>
  <si>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</si>
  <si>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</si>
  <si>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</si>
  <si>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</si>
  <si>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</si>
  <si>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</si>
  <si>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</si>
  <si>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</si>
  <si>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</si>
  <si>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</si>
  <si>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</si>
  <si>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</si>
  <si>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</si>
  <si>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</si>
  <si>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</si>
  <si>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</si>
  <si>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</si>
  <si>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</si>
  <si>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</si>
  <si>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</si>
  <si>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</si>
  <si>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</si>
  <si>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</si>
  <si>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</si>
  <si>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</si>
  <si>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</si>
  <si>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</si>
  <si>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</si>
  <si>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</si>
  <si>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</si>
  <si>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</si>
  <si>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</si>
  <si>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</si>
  <si>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</si>
  <si>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</si>
  <si>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</si>
  <si>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</si>
  <si>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</si>
  <si>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</si>
  <si>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</si>
  <si>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</si>
  <si>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</si>
  <si>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</si>
  <si>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</si>
  <si>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</si>
  <si>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</si>
  <si>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</si>
  <si>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</si>
  <si>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</si>
  <si>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</si>
  <si>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</si>
  <si>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</si>
  <si>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</si>
  <si>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</si>
  <si>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</si>
  <si>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</si>
  <si>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</si>
  <si>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</si>
  <si>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</si>
  <si>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</si>
  <si>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</si>
  <si>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</si>
  <si>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</si>
  <si>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</si>
  <si>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</si>
  <si>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</si>
  <si>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</si>
  <si>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</si>
  <si>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</si>
  <si>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</si>
  <si>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</si>
  <si>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</si>
  <si>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</si>
  <si>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</si>
  <si>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</si>
  <si>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</si>
  <si>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</si>
  <si>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</si>
  <si>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</si>
  <si>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</si>
  <si>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</si>
  <si>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</si>
  <si>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</si>
  <si>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</si>
  <si>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</si>
  <si>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</si>
  <si>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</si>
  <si>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</si>
  <si>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</si>
  <si>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</si>
  <si>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</si>
  <si>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</si>
  <si>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</si>
  <si>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</si>
  <si>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</si>
  <si>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</si>
  <si>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</si>
  <si>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</si>
  <si>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</si>
  <si>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</si>
  <si>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</si>
  <si>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</si>
  <si>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</si>
  <si>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</si>
  <si>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</si>
  <si>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</si>
  <si>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</si>
  <si>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</si>
  <si>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</si>
  <si>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</si>
  <si>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</si>
  <si>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</si>
  <si>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</si>
  <si>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</si>
  <si>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</si>
  <si>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</si>
  <si>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</si>
  <si>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</si>
  <si>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</si>
  <si>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</si>
  <si>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</si>
  <si>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</si>
  <si>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</si>
  <si>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</si>
  <si>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</si>
  <si>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</si>
  <si>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</si>
  <si>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</si>
  <si>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</si>
  <si>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</si>
  <si>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</si>
  <si>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</si>
  <si>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</si>
  <si>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</si>
  <si>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</si>
  <si>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</si>
  <si>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</si>
  <si>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</si>
  <si>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</si>
  <si>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</si>
  <si>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</si>
  <si>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</si>
  <si>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</si>
  <si>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</si>
  <si>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</si>
  <si>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</si>
  <si>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</si>
  <si>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</si>
  <si>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</si>
  <si>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</si>
  <si>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</si>
  <si>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</si>
  <si>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</si>
  <si>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</si>
  <si>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</si>
  <si>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</si>
  <si>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</si>
  <si>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</si>
  <si>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</si>
  <si>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</si>
  <si>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</si>
  <si>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</si>
  <si>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</si>
  <si>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</si>
  <si>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</si>
  <si>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</si>
  <si>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</si>
  <si>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</si>
  <si>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</si>
  <si>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</si>
  <si>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</si>
  <si>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</si>
  <si>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</si>
  <si>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</si>
  <si>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</si>
  <si>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</si>
  <si>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</si>
  <si>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</si>
  <si>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</si>
  <si>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</si>
  <si>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</si>
  <si>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</si>
  <si>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</si>
  <si>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</si>
  <si>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</si>
  <si>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</si>
  <si>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</si>
  <si>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</si>
  <si>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</si>
  <si>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</si>
  <si>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</si>
  <si>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</si>
  <si>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</si>
  <si>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</si>
  <si>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</si>
  <si>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</si>
  <si>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</si>
  <si>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</si>
  <si>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</si>
  <si>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</si>
  <si>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</si>
  <si>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</si>
  <si>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</si>
  <si>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</si>
  <si>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</si>
  <si>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</si>
  <si>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</si>
  <si>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</si>
  <si>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</si>
  <si>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</si>
  <si>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</si>
  <si>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</si>
  <si>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</si>
  <si>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</si>
  <si>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</si>
  <si>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</si>
  <si>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</si>
  <si>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</si>
  <si>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</si>
  <si>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</si>
  <si>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</si>
  <si>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</si>
  <si>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</si>
  <si>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</si>
  <si>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</si>
  <si>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</si>
  <si>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</si>
  <si>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</si>
  <si>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</si>
  <si>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</si>
  <si>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</si>
  <si>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</si>
  <si>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</si>
  <si>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</si>
  <si>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</si>
  <si>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</si>
  <si>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</si>
  <si>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</si>
  <si>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</si>
  <si>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</si>
  <si>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</si>
  <si>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</si>
  <si>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</si>
  <si>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</si>
  <si>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</si>
  <si>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</si>
  <si>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</si>
  <si>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</si>
  <si>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</si>
  <si>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</si>
  <si>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</si>
  <si>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</si>
  <si>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</si>
  <si>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</si>
  <si>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</si>
  <si>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</si>
  <si>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</si>
  <si>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</si>
  <si>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</si>
  <si>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</si>
  <si>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</si>
  <si>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</si>
  <si>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</si>
  <si>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</si>
  <si>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</si>
  <si>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</si>
  <si>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</si>
  <si>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</si>
  <si>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</si>
  <si>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</si>
  <si>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</si>
  <si>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</si>
  <si>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</si>
  <si>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</si>
  <si>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</si>
  <si>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</si>
  <si>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</si>
  <si>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</si>
  <si>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</si>
  <si>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</si>
  <si>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</si>
  <si>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</si>
  <si>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</si>
  <si>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</si>
  <si>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</si>
  <si>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</si>
  <si>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</si>
  <si>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</si>
  <si>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</si>
  <si>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</si>
  <si>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</si>
  <si>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</si>
  <si>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</si>
  <si>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</si>
  <si>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</si>
  <si>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</si>
  <si>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</si>
  <si>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</si>
  <si>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</si>
  <si>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</si>
  <si>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</si>
  <si>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</si>
  <si>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</si>
  <si>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</si>
  <si>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</si>
  <si>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</si>
  <si>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</si>
  <si>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</si>
  <si>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</si>
  <si>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</si>
  <si>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</si>
  <si>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</si>
  <si>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</si>
  <si>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</si>
  <si>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</si>
  <si>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</si>
  <si>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</si>
  <si>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</si>
  <si>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</si>
  <si>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</si>
  <si>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</si>
  <si>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</si>
  <si>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</si>
  <si>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</si>
  <si>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</si>
  <si>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</si>
  <si>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</si>
  <si>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</si>
  <si>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</si>
  <si>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</si>
  <si>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</si>
  <si>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</si>
  <si>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</si>
  <si>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</si>
  <si>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</si>
  <si>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</si>
  <si>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</si>
  <si>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</si>
  <si>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</si>
  <si>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</si>
  <si>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</si>
  <si>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</si>
  <si>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</si>
  <si>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</si>
  <si>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</si>
  <si>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</si>
  <si>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</si>
  <si>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</si>
  <si>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</si>
  <si>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</si>
  <si>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</si>
  <si>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</si>
  <si>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</si>
  <si>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</si>
  <si>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</si>
  <si>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</si>
  <si>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</si>
  <si>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</si>
  <si>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</si>
  <si>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</si>
  <si>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</si>
  <si>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</si>
  <si>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</si>
  <si>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</si>
  <si>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</si>
  <si>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</si>
  <si>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</si>
  <si>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</si>
  <si>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</si>
  <si>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</si>
  <si>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</si>
  <si>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</si>
  <si>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</si>
  <si>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</si>
  <si>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</si>
  <si>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</si>
  <si>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</si>
  <si>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</si>
  <si>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</si>
  <si>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</si>
  <si>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</si>
  <si>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</si>
  <si>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</si>
  <si>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</si>
  <si>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</si>
  <si>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</si>
  <si>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</si>
  <si>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</si>
  <si>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</si>
  <si>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</si>
  <si>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</si>
  <si>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</si>
  <si>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</si>
  <si>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</si>
  <si>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</si>
  <si>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</si>
  <si>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</si>
  <si>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</si>
  <si>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</si>
  <si>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</si>
  <si>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</si>
  <si>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</si>
  <si>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</si>
  <si>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</si>
  <si>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</si>
  <si>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</si>
  <si>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</si>
  <si>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</si>
  <si>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</si>
  <si>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</si>
  <si>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</si>
  <si>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</si>
  <si>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</si>
  <si>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</si>
  <si>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</si>
  <si>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</si>
  <si>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</si>
  <si>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</si>
  <si>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</si>
  <si>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</si>
  <si>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</si>
  <si>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</si>
  <si>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</si>
  <si>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</si>
  <si>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</si>
  <si>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</si>
  <si>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</si>
  <si>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</si>
  <si>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</si>
  <si>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</si>
  <si>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</si>
  <si>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</si>
  <si>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</si>
  <si>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</si>
  <si>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</si>
  <si>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</si>
  <si>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</si>
  <si>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</si>
  <si>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</si>
  <si>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</si>
  <si>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</si>
  <si>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</si>
  <si>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</si>
  <si>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</si>
  <si>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</si>
  <si>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</si>
  <si>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</si>
  <si>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</si>
  <si>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</si>
  <si>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</si>
  <si>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</si>
  <si>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</si>
  <si>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</si>
  <si>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</si>
  <si>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</si>
  <si>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</si>
  <si>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</si>
  <si>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</si>
  <si>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</si>
  <si>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</si>
  <si>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</si>
  <si>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</si>
  <si>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</si>
  <si>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</si>
  <si>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</si>
  <si>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</si>
  <si>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</si>
  <si>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</si>
  <si>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</si>
  <si>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</si>
  <si>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</si>
  <si>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</si>
  <si>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</si>
  <si>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</si>
  <si>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</si>
  <si>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</si>
  <si>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</si>
  <si>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</si>
  <si>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</si>
  <si>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</si>
  <si>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</si>
  <si>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</si>
  <si>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</si>
  <si>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</si>
  <si>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</si>
  <si>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</si>
  <si>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</si>
  <si>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</si>
  <si>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</si>
  <si>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</si>
  <si>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</si>
  <si>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</si>
  <si>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</si>
  <si>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</si>
  <si>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</si>
  <si>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</si>
  <si>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</si>
  <si>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</si>
  <si>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</si>
  <si>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</si>
  <si>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</si>
  <si>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</si>
  <si>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</si>
  <si>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</si>
  <si>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</si>
  <si>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</si>
  <si>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</si>
  <si>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</si>
  <si>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</si>
  <si>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</si>
  <si>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</si>
  <si>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</si>
  <si>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</si>
  <si>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</si>
  <si>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</si>
  <si>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</si>
  <si>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</si>
  <si>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</si>
  <si>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</si>
  <si>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</si>
  <si>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</si>
  <si>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</si>
  <si>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</si>
  <si>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</si>
  <si>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</si>
  <si>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</si>
  <si>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</si>
  <si>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</si>
  <si>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</si>
  <si>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</si>
  <si>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</si>
  <si>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</si>
  <si>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</si>
  <si>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</si>
  <si>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</si>
  <si>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</si>
  <si>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</si>
  <si>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</si>
  <si>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</si>
  <si>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</si>
  <si>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</si>
  <si>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</si>
  <si>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</si>
  <si>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</si>
  <si>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</si>
  <si>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</si>
  <si>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</si>
  <si>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</si>
  <si>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</si>
  <si>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</si>
  <si>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</si>
  <si>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</si>
  <si>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</si>
  <si>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</si>
  <si>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</si>
  <si>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</si>
  <si>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</si>
  <si>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</si>
  <si>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</si>
  <si>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</si>
  <si>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</si>
  <si>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</si>
  <si>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</si>
  <si>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</si>
  <si>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</si>
  <si>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</si>
  <si>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</si>
  <si>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</si>
  <si>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</si>
  <si>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</si>
  <si>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</si>
  <si>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</si>
  <si>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</si>
  <si>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</si>
  <si>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</si>
  <si>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</si>
  <si>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</si>
  <si>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</si>
  <si>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</si>
  <si>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</si>
  <si>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</si>
  <si>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</si>
  <si>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</si>
  <si>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</si>
  <si>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</si>
  <si>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</si>
  <si>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</si>
  <si>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</si>
  <si>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</si>
  <si>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</si>
  <si>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</si>
  <si>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</si>
  <si>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</si>
  <si>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</si>
  <si>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</si>
  <si>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</si>
  <si>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</si>
  <si>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</si>
  <si>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</si>
  <si>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</si>
  <si>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</si>
  <si>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</si>
  <si>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</si>
  <si>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</si>
  <si>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</si>
  <si>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</si>
  <si>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</si>
  <si>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</si>
  <si>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</si>
  <si>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</si>
  <si>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</si>
  <si>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</si>
  <si>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</si>
  <si>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</si>
  <si>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</si>
  <si>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</si>
  <si>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</si>
  <si>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</si>
  <si>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</si>
  <si>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</si>
  <si>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</si>
  <si>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</si>
  <si>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</si>
  <si>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</si>
  <si>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</si>
  <si>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</si>
  <si>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</si>
  <si>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</si>
  <si>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</si>
  <si>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</si>
  <si>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</si>
  <si>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</si>
  <si>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</si>
  <si>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</si>
  <si>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</si>
  <si>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</si>
  <si>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</si>
  <si>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</si>
  <si>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</si>
  <si>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</si>
  <si>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</si>
  <si>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</si>
  <si>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</si>
  <si>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</si>
  <si>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</si>
  <si>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</si>
  <si>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</si>
  <si>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</si>
  <si>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</si>
  <si>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</si>
  <si>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</si>
  <si>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</si>
  <si>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</si>
  <si>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</si>
  <si>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</si>
  <si>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</si>
  <si>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</si>
  <si>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</si>
  <si>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</si>
  <si>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</si>
  <si>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</si>
  <si>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</si>
  <si>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</si>
  <si>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</si>
  <si>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</si>
  <si>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</si>
  <si>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</si>
  <si>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</si>
  <si>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</si>
  <si>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</si>
  <si>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</si>
  <si>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</si>
  <si>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</si>
  <si>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</si>
  <si>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</si>
  <si>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</si>
  <si>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</si>
  <si>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</si>
  <si>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</si>
  <si>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</si>
  <si>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</si>
  <si>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</si>
  <si>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</si>
  <si>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</si>
  <si>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</si>
  <si>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</si>
  <si>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</si>
  <si>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</si>
  <si>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</si>
  <si>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</si>
  <si>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</si>
  <si>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</si>
  <si>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</si>
  <si>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</si>
  <si>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</si>
  <si>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</si>
  <si>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</si>
  <si>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</si>
  <si>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</si>
  <si>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</si>
  <si>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</si>
  <si>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</si>
  <si>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</si>
  <si>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</si>
  <si>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</si>
  <si>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</si>
  <si>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</si>
  <si>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</si>
  <si>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</si>
  <si>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</si>
  <si>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</si>
  <si>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</si>
  <si>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</si>
  <si>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</si>
  <si>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</si>
  <si>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</si>
  <si>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</si>
  <si>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</si>
  <si>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</si>
  <si>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</si>
  <si>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</si>
  <si>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</si>
  <si>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</si>
  <si>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</si>
  <si>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</si>
  <si>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</si>
  <si>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</si>
  <si>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</si>
  <si>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</si>
  <si>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</si>
  <si>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</si>
  <si>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</si>
  <si>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</si>
  <si>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</si>
  <si>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</si>
  <si>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</si>
  <si>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</si>
  <si>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</si>
  <si>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</si>
  <si>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</si>
  <si>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</si>
  <si>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</si>
  <si>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</si>
  <si>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</si>
  <si>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</si>
  <si>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</si>
  <si>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</si>
  <si>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</si>
  <si>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</si>
  <si>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</si>
  <si>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</si>
  <si>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</si>
  <si>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</si>
  <si>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</si>
  <si>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</si>
  <si>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</si>
  <si>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</si>
  <si>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</si>
  <si>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</si>
  <si>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</si>
  <si>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</si>
  <si>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</si>
  <si>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</si>
  <si>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</si>
  <si>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</si>
  <si>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</si>
  <si>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</si>
  <si>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</si>
  <si>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</si>
  <si>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</si>
  <si>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</si>
  <si>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</si>
  <si>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</si>
  <si>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</si>
  <si>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</si>
  <si>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</si>
  <si>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</si>
  <si>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</si>
  <si>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</si>
  <si>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</si>
  <si>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</si>
  <si>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</si>
  <si>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</si>
  <si>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</si>
  <si>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</si>
  <si>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</si>
  <si>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</si>
  <si>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</si>
  <si>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</si>
  <si>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</si>
  <si>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</si>
  <si>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</si>
  <si>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</si>
  <si>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</si>
  <si>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</si>
  <si>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</si>
  <si>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</si>
  <si>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</si>
  <si>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</si>
  <si>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</si>
  <si>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</si>
  <si>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</si>
  <si>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</si>
  <si>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</si>
  <si>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</si>
  <si>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</si>
  <si>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</si>
  <si>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</si>
  <si>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</si>
  <si>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</si>
  <si>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</si>
  <si>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</si>
  <si>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</si>
  <si>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</si>
  <si>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</si>
  <si>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</si>
  <si>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</si>
  <si>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</si>
  <si>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</si>
  <si>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</si>
  <si>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</si>
  <si>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</si>
  <si>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</si>
  <si>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</si>
  <si>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</si>
  <si>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</si>
  <si>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</si>
  <si>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</si>
  <si>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</si>
  <si>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</si>
  <si>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</si>
  <si>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</si>
  <si>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</si>
  <si>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</si>
  <si>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</si>
  <si>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</si>
  <si>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</si>
  <si>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</si>
  <si>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</si>
  <si>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</si>
  <si>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</si>
  <si>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</si>
  <si>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</si>
  <si>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</si>
  <si>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</si>
  <si>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</si>
  <si>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</si>
  <si>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</si>
  <si>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</si>
  <si>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</si>
  <si>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</si>
  <si>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</si>
  <si>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</si>
  <si>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</si>
  <si>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</si>
  <si>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</si>
  <si>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</si>
  <si>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</si>
  <si>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</si>
  <si>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</si>
  <si>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</si>
  <si>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</si>
  <si>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</si>
  <si>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</si>
  <si>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</si>
  <si>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</si>
  <si>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</si>
  <si>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</si>
  <si>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</si>
  <si>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</si>
  <si>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</si>
  <si>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</si>
  <si>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</si>
  <si>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</si>
  <si>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</si>
  <si>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</si>
  <si>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</si>
  <si>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</si>
  <si>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</si>
  <si>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</si>
  <si>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</si>
  <si>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</si>
  <si>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</si>
  <si>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</si>
  <si>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</si>
  <si>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</si>
  <si>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</si>
  <si>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</si>
  <si>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</si>
  <si>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</si>
  <si>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</si>
  <si>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</si>
  <si>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</si>
  <si>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</si>
  <si>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</si>
  <si>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</si>
  <si>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</si>
  <si>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</si>
  <si>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</si>
  <si>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</si>
  <si>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</si>
  <si>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</si>
  <si>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</si>
  <si>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</si>
  <si>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</si>
  <si>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</si>
  <si>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</si>
  <si>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</si>
  <si>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</si>
  <si>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</si>
  <si>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</si>
  <si>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</si>
  <si>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</si>
  <si>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</si>
  <si>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</si>
  <si>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</si>
  <si>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</si>
  <si>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</si>
  <si>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</si>
  <si>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</si>
  <si>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</si>
  <si>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</si>
  <si>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</si>
  <si>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</si>
  <si>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</si>
  <si>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</si>
  <si>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</si>
  <si>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</si>
  <si>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</si>
  <si>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</si>
  <si>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</si>
  <si>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</si>
  <si>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</si>
  <si>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</si>
  <si>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</si>
  <si>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</si>
  <si>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</si>
  <si>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</si>
  <si>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</si>
  <si>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</si>
  <si>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</si>
  <si>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</si>
  <si>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</si>
  <si>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</si>
  <si>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</si>
  <si>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</si>
  <si>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</si>
  <si>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</si>
  <si>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</si>
  <si>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</si>
  <si>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</si>
  <si>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</si>
  <si>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</si>
  <si>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</si>
  <si>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</si>
  <si>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</si>
  <si>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</si>
  <si>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</si>
  <si>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</si>
  <si>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</si>
  <si>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</si>
  <si>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</si>
  <si>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</si>
  <si>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</si>
  <si>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</si>
  <si>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</si>
  <si>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</si>
  <si>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</si>
  <si>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</si>
  <si>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</si>
  <si>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</si>
  <si>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</si>
  <si>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</si>
  <si>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</si>
  <si>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</si>
  <si>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</si>
  <si>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</si>
  <si>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</si>
  <si>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</si>
  <si>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</si>
  <si>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</si>
  <si>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</si>
  <si>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</si>
  <si>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</si>
  <si>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</si>
  <si>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</si>
  <si>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</si>
  <si>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</si>
  <si>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</si>
  <si>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</si>
  <si>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</si>
  <si>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</si>
  <si>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</si>
  <si>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</si>
  <si>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</si>
  <si>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</si>
  <si>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</si>
  <si>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</si>
  <si>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</si>
  <si>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</si>
  <si>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</si>
  <si>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</si>
  <si>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</si>
  <si>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</si>
  <si>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</si>
  <si>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</si>
  <si>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</si>
  <si>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</si>
  <si>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</si>
  <si>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</si>
  <si>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</si>
  <si>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</si>
  <si>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</si>
  <si>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</si>
  <si>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</si>
  <si>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</si>
  <si>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</si>
  <si>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</si>
  <si>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</si>
  <si>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</si>
  <si>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</si>
  <si>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</si>
  <si>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</si>
  <si>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</si>
  <si>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</si>
  <si>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</si>
  <si>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</si>
  <si>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</si>
  <si>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</si>
  <si>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</si>
  <si>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</si>
  <si>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</si>
  <si>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</si>
  <si>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</si>
  <si>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</si>
  <si>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</si>
  <si>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</si>
  <si>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</si>
  <si>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</si>
  <si>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</si>
  <si>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</si>
  <si>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</si>
  <si>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</si>
  <si>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</si>
  <si>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</si>
  <si>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</si>
  <si>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</si>
  <si>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</si>
  <si>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</si>
  <si>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</si>
  <si>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</si>
  <si>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</si>
  <si>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</si>
  <si>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</si>
  <si>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</si>
  <si>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</si>
  <si>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</si>
  <si>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</si>
  <si>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</si>
  <si>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</si>
  <si>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</si>
  <si>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</si>
  <si>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</si>
  <si>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</si>
  <si>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</si>
  <si>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</si>
  <si>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</si>
  <si>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</si>
  <si>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</si>
  <si>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</si>
  <si>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</si>
  <si>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</si>
  <si>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</si>
  <si>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</si>
  <si>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</si>
  <si>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</si>
  <si>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</si>
  <si>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</si>
  <si>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</si>
  <si>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</si>
  <si>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</si>
  <si>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</si>
  <si>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</si>
  <si>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</si>
  <si>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</si>
  <si>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</si>
  <si>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</si>
  <si>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</si>
  <si>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</si>
  <si>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</si>
  <si>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</si>
  <si>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</si>
  <si>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</si>
  <si>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</si>
  <si>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</si>
  <si>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</si>
  <si>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</si>
  <si>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</si>
  <si>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</si>
  <si>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</si>
  <si>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</si>
  <si>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</si>
  <si>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</si>
  <si>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</si>
  <si>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</si>
  <si>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</si>
  <si>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</si>
  <si>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</si>
  <si>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</si>
  <si>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</si>
  <si>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</si>
  <si>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</si>
  <si>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</si>
  <si>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</si>
  <si>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</si>
  <si>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</si>
  <si>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</si>
  <si>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</si>
  <si>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</si>
  <si>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</si>
  <si>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</si>
  <si>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</si>
  <si>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</si>
  <si>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</si>
  <si>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</si>
  <si>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</si>
  <si>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</si>
  <si>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</si>
  <si>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</si>
  <si>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</si>
  <si>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</si>
  <si>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</si>
  <si>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</si>
  <si>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</si>
  <si>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</si>
  <si>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</si>
  <si>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</si>
  <si>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</si>
  <si>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</si>
  <si>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</si>
  <si>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</si>
  <si>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</si>
  <si>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</si>
  <si>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</si>
  <si>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</si>
  <si>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</si>
  <si>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</si>
  <si>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</si>
  <si>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</si>
  <si>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</si>
  <si>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</si>
  <si>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</si>
  <si>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</si>
  <si>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</si>
  <si>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</si>
  <si>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</si>
  <si>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</si>
  <si>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</si>
  <si>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</si>
  <si>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</si>
  <si>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</si>
  <si>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</si>
  <si>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</si>
  <si>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</si>
  <si>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</si>
  <si>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</si>
  <si>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</si>
  <si>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</si>
  <si>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</si>
  <si>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</si>
  <si>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</si>
  <si>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</si>
  <si>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</si>
  <si>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</si>
  <si>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</si>
  <si>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</si>
  <si>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</si>
  <si>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</si>
  <si>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</si>
  <si>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</si>
  <si>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</si>
  <si>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</si>
  <si>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</si>
  <si>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</si>
  <si>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</si>
  <si>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</si>
  <si>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</si>
  <si>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</si>
  <si>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</si>
  <si>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</si>
  <si>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</si>
  <si>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</si>
  <si>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</si>
  <si>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</si>
  <si>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</si>
  <si>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</si>
  <si>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</si>
  <si>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</si>
  <si>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</si>
  <si>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</si>
  <si>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</si>
  <si>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</si>
  <si>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</si>
  <si>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</si>
  <si>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</si>
  <si>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</si>
  <si>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</si>
  <si>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</si>
  <si>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</si>
  <si>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</si>
  <si>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</si>
  <si>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</si>
  <si>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</si>
  <si>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</si>
  <si>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</si>
  <si>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</si>
  <si>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</si>
  <si>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</si>
  <si>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</si>
  <si>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</si>
  <si>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</si>
  <si>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</si>
  <si>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</si>
  <si>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</si>
  <si>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</si>
  <si>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</si>
  <si>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</si>
  <si>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</si>
  <si>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</si>
  <si>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</si>
  <si>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</si>
  <si>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</si>
  <si>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</si>
  <si>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</si>
  <si>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</si>
  <si>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</si>
  <si>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</si>
  <si>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</si>
  <si>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</si>
  <si>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</si>
  <si>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</si>
  <si>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</si>
  <si>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</si>
  <si>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</si>
  <si>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</si>
  <si>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</si>
  <si>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</si>
  <si>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</si>
  <si>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</si>
  <si>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</si>
  <si>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</si>
  <si>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</si>
  <si>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</si>
  <si>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</si>
  <si>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</si>
  <si>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</si>
  <si>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</si>
  <si>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</si>
  <si>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</si>
  <si>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</si>
  <si>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</si>
  <si>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</si>
  <si>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</si>
  <si>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</si>
  <si>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</si>
  <si>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</si>
  <si>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</si>
  <si>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</si>
  <si>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</si>
  <si>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</si>
  <si>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</si>
  <si>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</si>
  <si>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</si>
  <si>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</si>
  <si>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</si>
  <si>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</si>
  <si>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</si>
  <si>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</si>
  <si>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</si>
  <si>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</si>
  <si>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</si>
  <si>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</si>
  <si>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</si>
  <si>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</si>
  <si>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</si>
  <si>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</si>
  <si>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</si>
  <si>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</si>
  <si>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</si>
  <si>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</si>
  <si>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</si>
  <si>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</si>
  <si>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</si>
  <si>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</si>
  <si>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</si>
  <si>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</si>
  <si>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</si>
  <si>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</si>
  <si>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</si>
  <si>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</si>
  <si>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</si>
  <si>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</si>
  <si>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</si>
  <si>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</si>
  <si>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</si>
  <si>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</si>
  <si>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</si>
  <si>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</si>
  <si>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</si>
  <si>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</si>
  <si>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</si>
  <si>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</si>
  <si>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</si>
  <si>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</si>
  <si>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</si>
  <si>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</si>
  <si>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</si>
  <si>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</si>
  <si>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</si>
  <si>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</si>
  <si>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</si>
  <si>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</si>
  <si>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</si>
  <si>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</si>
  <si>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</si>
  <si>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</si>
  <si>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</si>
  <si>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</si>
  <si>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</si>
  <si>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</si>
  <si>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</si>
  <si>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</si>
  <si>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</si>
  <si>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</si>
  <si>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</si>
  <si>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</si>
  <si>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</si>
  <si>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</si>
  <si>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</si>
  <si>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</si>
  <si>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</si>
  <si>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</si>
  <si>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</si>
  <si>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</si>
  <si>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</si>
  <si>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</si>
  <si>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</si>
  <si>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</si>
  <si>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</si>
  <si>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</si>
  <si>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</si>
  <si>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</si>
  <si>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</si>
  <si>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</si>
  <si>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</si>
  <si>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</si>
  <si>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</si>
  <si>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</si>
  <si>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</si>
  <si>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</si>
  <si>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</si>
  <si>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</si>
  <si>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</si>
  <si>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</si>
  <si>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</si>
  <si>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</si>
  <si>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</si>
  <si>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</si>
  <si>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</si>
  <si>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</si>
  <si>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</si>
  <si>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</si>
  <si>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</si>
  <si>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</si>
  <si>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</si>
  <si>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</si>
  <si>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</si>
  <si>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</si>
  <si>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</si>
  <si>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</si>
  <si>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</si>
  <si>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</si>
  <si>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</si>
  <si>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</si>
  <si>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</si>
  <si>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</si>
  <si>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</si>
  <si>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</si>
  <si>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</si>
  <si>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</si>
  <si>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</si>
  <si>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</si>
  <si>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</si>
  <si>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</si>
  <si>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</si>
  <si>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</si>
  <si>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</si>
  <si>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</si>
  <si>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</si>
  <si>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</si>
  <si>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</si>
  <si>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</si>
  <si>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</si>
  <si>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</si>
  <si>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</si>
  <si>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</si>
  <si>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</si>
  <si>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</si>
  <si>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</si>
  <si>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</si>
  <si>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</si>
  <si>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</si>
  <si>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</si>
  <si>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</si>
  <si>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</si>
  <si>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</si>
  <si>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</si>
  <si>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</si>
  <si>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</si>
  <si>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</si>
  <si>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</si>
  <si>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</si>
  <si>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</si>
  <si>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</si>
  <si>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</si>
  <si>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</si>
  <si>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</si>
  <si>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</si>
  <si>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</si>
  <si>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</si>
  <si>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</si>
  <si>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</si>
  <si>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</si>
  <si>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</si>
  <si>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</si>
  <si>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</si>
  <si>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</si>
  <si>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</si>
  <si>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</si>
  <si>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</si>
  <si>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</si>
  <si>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</si>
  <si>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</si>
  <si>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</si>
  <si>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</si>
  <si>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</si>
  <si>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</si>
  <si>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</si>
  <si>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</si>
  <si>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</si>
  <si>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</si>
  <si>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</si>
  <si>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</si>
  <si>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</si>
  <si>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</si>
  <si>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</si>
  <si>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</si>
  <si>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</si>
  <si>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</si>
  <si>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</si>
  <si>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</si>
  <si>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</si>
  <si>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</si>
  <si>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</si>
  <si>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</si>
  <si>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</si>
  <si>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</si>
  <si>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</si>
  <si>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</si>
  <si>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</si>
  <si>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</si>
  <si>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</si>
  <si>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</si>
  <si>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</si>
  <si>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</si>
  <si>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</si>
  <si>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</si>
  <si>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</si>
  <si>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</si>
  <si>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</si>
  <si>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</si>
  <si>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</si>
  <si>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</si>
  <si>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</si>
  <si>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</si>
  <si>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</si>
  <si>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</si>
  <si>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</si>
  <si>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</si>
  <si>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</si>
  <si>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</si>
  <si>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</si>
  <si>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</si>
  <si>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</si>
  <si>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</si>
  <si>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</si>
  <si>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</si>
  <si>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</si>
  <si>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</si>
  <si>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</si>
  <si>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</si>
  <si>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</si>
  <si>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</si>
  <si>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</si>
  <si>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</si>
  <si>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</si>
  <si>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</si>
  <si>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</si>
  <si>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</si>
  <si>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</si>
  <si>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</si>
  <si>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</si>
  <si>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</si>
  <si>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</si>
  <si>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</si>
  <si>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</si>
  <si>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</si>
  <si>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</si>
  <si>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</si>
  <si>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</si>
  <si>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</si>
  <si>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</si>
  <si>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</si>
  <si>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</si>
  <si>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</si>
  <si>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</si>
  <si>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</si>
  <si>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</si>
  <si>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</si>
  <si>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</si>
  <si>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</si>
  <si>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</si>
  <si>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</si>
  <si>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</si>
  <si>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</si>
  <si>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</si>
  <si>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</si>
  <si>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</si>
  <si>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</si>
  <si>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</si>
  <si>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</si>
  <si>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</si>
  <si>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</si>
  <si>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</si>
  <si>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</si>
  <si>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</si>
  <si>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</si>
  <si>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</si>
  <si>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</si>
  <si>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</si>
  <si>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</si>
  <si>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</si>
  <si>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</si>
  <si>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</si>
  <si>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</si>
  <si>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</si>
  <si>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</si>
  <si>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</si>
  <si>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</si>
  <si>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</si>
  <si>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</si>
  <si>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</si>
  <si>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</si>
  <si>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</si>
  <si>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</si>
  <si>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</si>
  <si>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</si>
  <si>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</si>
  <si>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</si>
  <si>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</si>
  <si>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</si>
  <si>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</si>
  <si>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</si>
  <si>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</si>
  <si>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</si>
  <si>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</si>
  <si>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</si>
  <si>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</si>
  <si>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</si>
  <si>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</si>
  <si>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</si>
  <si>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</si>
  <si>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</si>
  <si>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</si>
  <si>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</si>
  <si>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</si>
  <si>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</si>
  <si>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</si>
  <si>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</si>
  <si>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</si>
  <si>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</si>
  <si>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</si>
  <si>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</si>
  <si>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</si>
  <si>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</si>
  <si>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</si>
  <si>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</si>
  <si>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</si>
  <si>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</si>
  <si>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</si>
  <si>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</si>
  <si>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</si>
  <si>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</si>
  <si>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</si>
  <si>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</si>
  <si>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</si>
  <si>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</si>
  <si>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</si>
  <si>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</si>
  <si>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</si>
  <si>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</si>
  <si>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</si>
  <si>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</si>
  <si>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</si>
  <si>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</si>
  <si>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</si>
  <si>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</si>
  <si>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</si>
  <si>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</si>
  <si>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</si>
  <si>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</si>
  <si>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</si>
  <si>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</si>
  <si>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</si>
  <si>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</si>
  <si>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</si>
  <si>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</si>
  <si>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</si>
  <si>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</si>
  <si>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</si>
  <si>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</si>
  <si>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</si>
  <si>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</si>
  <si>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</si>
  <si>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</si>
  <si>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</si>
  <si>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</si>
  <si>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</si>
  <si>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</si>
  <si>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</si>
  <si>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</si>
  <si>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</si>
  <si>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</si>
  <si>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</si>
  <si>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</si>
  <si>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</si>
  <si>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</si>
  <si>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</si>
  <si>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</si>
  <si>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</si>
  <si>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</si>
  <si>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</si>
  <si>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</si>
  <si>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</si>
  <si>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</si>
  <si>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</si>
  <si>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</si>
  <si>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</si>
  <si>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</si>
  <si>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</si>
  <si>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</si>
  <si>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</si>
  <si>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</si>
  <si>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</si>
  <si>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</si>
  <si>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</si>
  <si>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</si>
  <si>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</si>
  <si>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</si>
  <si>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</si>
  <si>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</si>
  <si>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</si>
  <si>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</si>
  <si>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</si>
  <si>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</si>
  <si>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</si>
  <si>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</si>
  <si>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</si>
  <si>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</si>
  <si>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</si>
  <si>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</si>
  <si>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</si>
  <si>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</si>
  <si>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</si>
  <si>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</si>
  <si>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</si>
  <si>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</si>
  <si>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</si>
  <si>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</si>
  <si>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</si>
  <si>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</si>
  <si>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</si>
  <si>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</si>
  <si>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</si>
  <si>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</si>
  <si>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</si>
  <si>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</si>
  <si>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</si>
  <si>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</si>
  <si>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</si>
  <si>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</si>
  <si>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</si>
  <si>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</si>
  <si>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</si>
  <si>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</si>
  <si>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</si>
  <si>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</si>
  <si>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</si>
  <si>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</si>
  <si>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</si>
  <si>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</si>
  <si>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</si>
  <si>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</si>
  <si>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</si>
  <si>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</si>
  <si>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</si>
  <si>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</si>
  <si>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</si>
  <si>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</si>
  <si>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</si>
  <si>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</si>
  <si>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</si>
  <si>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</si>
  <si>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</si>
  <si>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</si>
  <si>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</si>
  <si>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</si>
  <si>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</si>
  <si>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</si>
  <si>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</si>
  <si>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</si>
  <si>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</si>
  <si>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</si>
  <si>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</si>
  <si>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</si>
  <si>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</si>
  <si>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</si>
  <si>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</si>
  <si>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</si>
  <si>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</si>
  <si>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</si>
  <si>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</si>
  <si>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</si>
  <si>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</si>
  <si>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</si>
  <si>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</si>
  <si>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</si>
  <si>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</si>
  <si>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</si>
  <si>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</si>
  <si>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</si>
  <si>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</si>
  <si>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</si>
  <si>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</si>
  <si>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</si>
  <si>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</si>
  <si>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</si>
  <si>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</si>
  <si>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</si>
  <si>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</si>
  <si>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</si>
  <si>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</si>
  <si>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</si>
  <si>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</si>
  <si>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</si>
  <si>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</si>
  <si>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</si>
  <si>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</si>
  <si>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</si>
  <si>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</si>
  <si>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</si>
  <si>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</si>
  <si>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</si>
  <si>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</si>
  <si>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</si>
  <si>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</si>
  <si>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</si>
  <si>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</si>
  <si>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</si>
  <si>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</si>
  <si>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</si>
  <si>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</si>
  <si>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</si>
  <si>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</si>
  <si>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</si>
  <si>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</si>
  <si>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</si>
  <si>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</si>
  <si>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</si>
  <si>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</si>
  <si>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</si>
  <si>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</si>
  <si>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</si>
  <si>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</si>
  <si>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</si>
  <si>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</si>
  <si>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</si>
  <si>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</si>
  <si>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</si>
  <si>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</si>
  <si>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</si>
  <si>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</si>
  <si>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</si>
  <si>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</si>
  <si>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</si>
  <si>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</si>
  <si>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</si>
  <si>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</si>
  <si>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</si>
  <si>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</si>
  <si>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</si>
  <si>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</si>
  <si>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</si>
  <si>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</si>
  <si>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</si>
  <si>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</si>
  <si>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</si>
  <si>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</si>
  <si>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</si>
  <si>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</si>
  <si>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</si>
  <si>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</si>
  <si>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</si>
  <si>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</si>
  <si>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</si>
  <si>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</si>
  <si>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</si>
  <si>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</si>
  <si>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</si>
  <si>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</si>
  <si>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</si>
  <si>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</si>
  <si>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</si>
  <si>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</si>
  <si>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</si>
  <si>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</si>
  <si>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</si>
  <si>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</si>
  <si>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</si>
  <si>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</si>
  <si>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</si>
  <si>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</si>
  <si>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</si>
  <si>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</si>
  <si>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</si>
  <si>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</si>
  <si>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</si>
  <si>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</si>
  <si>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</si>
  <si>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</si>
  <si>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</si>
  <si>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</si>
  <si>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</si>
  <si>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</si>
  <si>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</si>
  <si>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</si>
  <si>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</si>
  <si>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</si>
  <si>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</si>
  <si>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</si>
  <si>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</si>
  <si>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</si>
  <si>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</si>
  <si>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</si>
  <si>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</si>
  <si>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</si>
  <si>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</si>
  <si>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</si>
  <si>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</si>
  <si>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</si>
  <si>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</si>
  <si>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</si>
  <si>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</si>
  <si>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</si>
  <si>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</si>
  <si>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</si>
  <si>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</si>
  <si>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</si>
  <si>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</si>
  <si>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</si>
  <si>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</si>
  <si>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</si>
  <si>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</si>
  <si>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</si>
  <si>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</si>
  <si>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</si>
  <si>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</si>
  <si>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</si>
  <si>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</si>
  <si>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</si>
  <si>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</si>
  <si>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</si>
  <si>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</si>
  <si>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</si>
  <si>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</si>
  <si>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</si>
  <si>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</si>
  <si>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</si>
  <si>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</si>
  <si>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</si>
  <si>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</si>
  <si>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</si>
  <si>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</si>
  <si>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</si>
  <si>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</si>
  <si>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</si>
  <si>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</si>
  <si>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</si>
  <si>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</si>
  <si>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</si>
  <si>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</si>
  <si>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</si>
  <si>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</si>
  <si>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</si>
  <si>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</si>
  <si>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</si>
  <si>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</si>
  <si>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</si>
  <si>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</si>
  <si>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</si>
  <si>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</si>
  <si>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</si>
  <si>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</si>
  <si>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</si>
  <si>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</si>
  <si>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</si>
  <si>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</si>
  <si>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</si>
  <si>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</si>
  <si>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</si>
  <si>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</si>
  <si>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</si>
  <si>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</si>
  <si>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</si>
  <si>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</si>
  <si>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</si>
  <si>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</si>
  <si>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</si>
  <si>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</si>
  <si>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</si>
  <si>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</si>
  <si>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</si>
  <si>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</si>
  <si>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</si>
  <si>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</si>
  <si>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</si>
  <si>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</si>
  <si>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</si>
  <si>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</si>
  <si>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</si>
  <si>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</si>
  <si>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</si>
  <si>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</si>
  <si>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</si>
  <si>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</si>
  <si>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</si>
  <si>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</si>
  <si>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</si>
  <si>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</si>
  <si>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</si>
  <si>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</si>
  <si>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</si>
  <si>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</si>
  <si>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</si>
  <si>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</si>
  <si>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</si>
  <si>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</si>
  <si>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</si>
  <si>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</si>
  <si>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</si>
  <si>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</si>
  <si>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</si>
  <si>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</si>
  <si>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</si>
  <si>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</si>
  <si>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</si>
  <si>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</si>
  <si>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</si>
  <si>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</si>
  <si>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</si>
  <si>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</si>
  <si>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</si>
  <si>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</si>
  <si>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</si>
  <si>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</si>
  <si>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</si>
  <si>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</si>
  <si>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</si>
  <si>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</si>
  <si>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</si>
  <si>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</si>
  <si>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</si>
  <si>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</si>
  <si>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</si>
  <si>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</si>
  <si>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</si>
  <si>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</si>
  <si>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</si>
  <si>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</si>
  <si>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</si>
  <si>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</si>
  <si>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</si>
  <si>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</si>
  <si>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</si>
  <si>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</si>
  <si>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</si>
  <si>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</si>
  <si>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</si>
  <si>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</si>
  <si>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</si>
  <si>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</si>
  <si>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</si>
  <si>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</si>
  <si>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</si>
  <si>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</si>
  <si>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</si>
  <si>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</si>
  <si>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</si>
  <si>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</si>
  <si>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</si>
  <si>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</si>
  <si>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</si>
  <si>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</si>
  <si>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</si>
  <si>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</si>
  <si>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</si>
  <si>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</si>
  <si>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</si>
  <si>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</si>
  <si>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</si>
  <si>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</si>
  <si>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</si>
  <si>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</si>
  <si>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</si>
  <si>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</si>
  <si>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</si>
  <si>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</si>
  <si>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</si>
  <si>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</si>
  <si>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</si>
  <si>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</si>
  <si>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</si>
  <si>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</si>
  <si>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</si>
  <si>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</si>
  <si>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</si>
  <si>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</si>
  <si>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</si>
  <si>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</si>
  <si>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</si>
  <si>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</si>
  <si>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</si>
  <si>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</si>
  <si>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</si>
  <si>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</si>
  <si>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</si>
  <si>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</si>
  <si>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</si>
  <si>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</si>
  <si>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</si>
  <si>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</si>
  <si>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</si>
  <si>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</si>
  <si>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</si>
  <si>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</si>
  <si>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</si>
  <si>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</si>
  <si>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</si>
  <si>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</si>
  <si>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</si>
  <si>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</si>
  <si>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</si>
  <si>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</si>
  <si>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</si>
  <si>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</si>
  <si>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</si>
  <si>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</si>
  <si>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</si>
  <si>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</si>
  <si>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</si>
  <si>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</si>
  <si>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</si>
  <si>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</si>
  <si>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</si>
  <si>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</si>
  <si>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</si>
  <si>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</si>
  <si>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</si>
  <si>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</si>
  <si>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</si>
  <si>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</si>
  <si>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</si>
  <si>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</si>
  <si>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</si>
  <si>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</si>
  <si>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</si>
  <si>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</si>
  <si>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</si>
  <si>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</si>
  <si>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</si>
  <si>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</si>
  <si>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</si>
  <si>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</si>
  <si>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</si>
  <si>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</si>
  <si>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</si>
  <si>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</si>
  <si>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</si>
  <si>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</si>
  <si>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</si>
  <si>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</si>
  <si>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</si>
  <si>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</si>
  <si>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</si>
  <si>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</si>
  <si>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</si>
  <si>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</si>
  <si>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</si>
  <si>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</si>
  <si>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</si>
  <si>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</si>
  <si>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</si>
  <si>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</si>
  <si>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</si>
  <si>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</si>
  <si>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</si>
  <si>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</si>
  <si>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</si>
  <si>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</si>
  <si>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</si>
  <si>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</si>
  <si>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</si>
  <si>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</si>
  <si>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</si>
  <si>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</si>
  <si>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</si>
  <si>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</si>
  <si>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</si>
  <si>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</si>
  <si>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</si>
  <si>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</si>
  <si>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</si>
  <si>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</si>
  <si>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</si>
  <si>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</si>
  <si>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</si>
  <si>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</si>
  <si>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</si>
  <si>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</si>
  <si>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</si>
  <si>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</si>
  <si>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</si>
  <si>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</si>
  <si>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</si>
  <si>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</si>
  <si>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</si>
  <si>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</si>
  <si>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</si>
  <si>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</si>
  <si>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</si>
  <si>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</si>
  <si>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</si>
  <si>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</si>
  <si>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</si>
  <si>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</si>
  <si>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</si>
  <si>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</si>
  <si>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</si>
  <si>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</si>
  <si>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</si>
  <si>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</si>
  <si>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</si>
  <si>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</si>
  <si>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</si>
  <si>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</si>
  <si>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</si>
  <si>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</si>
  <si>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</si>
  <si>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</si>
  <si>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</si>
  <si>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</si>
  <si>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</si>
  <si>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</si>
  <si>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</si>
  <si>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</si>
  <si>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</si>
  <si>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</si>
  <si>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</si>
  <si>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</si>
  <si>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</si>
  <si>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</si>
  <si>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</si>
  <si>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</si>
  <si>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</si>
  <si>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</si>
  <si>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</si>
  <si>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</si>
  <si>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</si>
  <si>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</si>
  <si>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</si>
  <si>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</si>
  <si>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</si>
  <si>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</si>
  <si>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</si>
  <si>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</si>
  <si>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</si>
  <si>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</si>
  <si>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</si>
  <si>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</si>
  <si>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</si>
  <si>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</si>
  <si>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</si>
  <si>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</si>
  <si>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</si>
  <si>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</si>
  <si>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</si>
  <si>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</si>
  <si>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</si>
  <si>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</si>
  <si>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</si>
  <si>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</si>
  <si>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</si>
  <si>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</si>
  <si>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</si>
  <si>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</si>
  <si>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</si>
  <si>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</si>
  <si>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</si>
  <si>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</si>
  <si>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</si>
  <si>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</si>
  <si>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</si>
  <si>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</si>
  <si>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</si>
  <si>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</si>
  <si>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</si>
  <si>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</si>
  <si>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</si>
  <si>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</si>
  <si>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</si>
  <si>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</si>
  <si>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</si>
  <si>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</si>
  <si>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</si>
  <si>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</si>
  <si>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</si>
  <si>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</si>
  <si>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</si>
  <si>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</si>
  <si>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</si>
  <si>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</si>
  <si>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</si>
  <si>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</si>
  <si>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</si>
  <si>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</si>
  <si>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</si>
  <si>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</si>
  <si>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</si>
  <si>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</si>
  <si>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</si>
  <si>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</si>
  <si>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</si>
  <si>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</si>
  <si>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</si>
  <si>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</si>
  <si>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</si>
  <si>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</si>
  <si>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</si>
  <si>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</si>
  <si>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</si>
  <si>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</si>
  <si>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</si>
  <si>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</si>
  <si>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</si>
  <si>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</si>
  <si>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</si>
  <si>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</si>
  <si>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</si>
  <si>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</si>
  <si>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</si>
  <si>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</si>
  <si>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</si>
  <si>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</si>
  <si>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</si>
  <si>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</si>
  <si>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</si>
  <si>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</si>
  <si>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</si>
  <si>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</si>
  <si>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</si>
  <si>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</si>
  <si>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</si>
  <si>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</si>
  <si>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</si>
  <si>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</si>
  <si>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</si>
  <si>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</si>
  <si>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</si>
  <si>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</si>
  <si>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</si>
  <si>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</si>
  <si>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</si>
  <si>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</si>
  <si>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</si>
  <si>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</si>
  <si>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</si>
  <si>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</si>
  <si>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</si>
  <si>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</si>
  <si>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</si>
  <si>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</si>
  <si>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</si>
  <si>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</si>
  <si>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</si>
  <si>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</si>
  <si>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</si>
  <si>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</si>
  <si>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</si>
  <si>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</si>
  <si>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</si>
  <si>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</si>
  <si>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</si>
  <si>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</si>
  <si>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</si>
  <si>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</si>
  <si>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</si>
  <si>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</si>
  <si>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</si>
  <si>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</si>
  <si>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</si>
  <si>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</si>
  <si>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</si>
  <si>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</si>
  <si>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</si>
  <si>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</si>
  <si>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</si>
  <si>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</si>
  <si>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</si>
  <si>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</si>
  <si>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</si>
  <si>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</si>
  <si>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</si>
  <si>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</si>
  <si>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</si>
  <si>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</si>
  <si>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</si>
  <si>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</si>
  <si>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</si>
  <si>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</si>
  <si>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</si>
  <si>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</si>
  <si>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</si>
  <si>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</si>
  <si>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</si>
  <si>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</si>
  <si>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</si>
  <si>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</si>
  <si>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</si>
  <si>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</si>
  <si>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</si>
  <si>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</si>
  <si>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</si>
  <si>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</si>
  <si>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</si>
  <si>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</si>
  <si>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</si>
  <si>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</si>
  <si>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</si>
  <si>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</si>
  <si>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</si>
  <si>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</si>
  <si>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</si>
  <si>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</si>
  <si>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</si>
  <si>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</si>
  <si>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</si>
  <si>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</si>
  <si>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</si>
  <si>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</si>
  <si>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</si>
  <si>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</si>
  <si>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</si>
  <si>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</si>
  <si>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</si>
  <si>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</si>
  <si>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</si>
  <si>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</si>
  <si>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</si>
  <si>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</si>
  <si>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</si>
  <si>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</si>
  <si>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</si>
  <si>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</si>
  <si>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</si>
  <si>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</si>
  <si>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</si>
  <si>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</si>
  <si>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</si>
  <si>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</si>
  <si>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</si>
  <si>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</si>
  <si>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</si>
  <si>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</si>
  <si>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</si>
  <si>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</si>
  <si>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</si>
  <si>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</si>
  <si>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</si>
  <si>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</si>
  <si>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</si>
  <si>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</si>
  <si>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</si>
  <si>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</si>
  <si>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</si>
  <si>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</si>
  <si>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</si>
  <si>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</si>
  <si>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</si>
  <si>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</si>
  <si>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</si>
  <si>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</si>
  <si>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</si>
  <si>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</si>
  <si>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</si>
  <si>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</si>
  <si>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</si>
  <si>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</si>
  <si>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</si>
  <si>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</si>
  <si>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</si>
  <si>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</si>
  <si>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</si>
  <si>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</si>
  <si>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</si>
  <si>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</si>
  <si>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</si>
  <si>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</si>
  <si>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</si>
  <si>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</si>
  <si>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</si>
  <si>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</si>
  <si>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</si>
  <si>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</si>
  <si>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</si>
  <si>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</si>
  <si>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</si>
  <si>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</si>
  <si>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</si>
  <si>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</si>
  <si>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</si>
  <si>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</si>
  <si>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</si>
  <si>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</si>
  <si>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</si>
  <si>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</si>
  <si>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</si>
  <si>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</si>
  <si>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</si>
  <si>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</si>
  <si>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</si>
  <si>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</si>
  <si>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</si>
  <si>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</si>
  <si>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</si>
  <si>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</si>
  <si>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</si>
  <si>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</si>
  <si>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</si>
  <si>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</si>
  <si>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</si>
  <si>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</si>
  <si>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</si>
  <si>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</si>
  <si>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</si>
  <si>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</si>
  <si>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</si>
  <si>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</si>
  <si>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</si>
  <si>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</si>
  <si>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</si>
  <si>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</si>
  <si>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</si>
  <si>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</si>
  <si>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</si>
  <si>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</si>
  <si>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</si>
  <si>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</si>
  <si>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</si>
  <si>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</si>
  <si>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</si>
  <si>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</si>
  <si>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</si>
  <si>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</si>
  <si>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</si>
  <si>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</si>
  <si>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</si>
  <si>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</si>
  <si>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</si>
  <si>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</si>
  <si>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</si>
  <si>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</si>
  <si>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</si>
  <si>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</si>
  <si>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</si>
  <si>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</si>
  <si>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</si>
  <si>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</si>
  <si>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</si>
  <si>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</si>
  <si>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</si>
  <si>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</si>
  <si>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</si>
  <si>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</si>
  <si>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</si>
  <si>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</si>
  <si>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</si>
  <si>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</si>
  <si>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</si>
  <si>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</si>
  <si>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</si>
  <si>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</si>
  <si>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</si>
  <si>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</si>
  <si>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</si>
  <si>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</si>
  <si>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</si>
  <si>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</si>
  <si>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</si>
  <si>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</si>
  <si>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</si>
  <si>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</si>
  <si>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</si>
  <si>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</si>
  <si>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</si>
  <si>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</si>
  <si>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</si>
  <si>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</si>
  <si>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</si>
  <si>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</si>
  <si>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</si>
  <si>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</si>
  <si>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</si>
  <si>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</si>
  <si>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</si>
  <si>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</si>
  <si>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</si>
  <si>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</si>
  <si>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</si>
  <si>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</si>
  <si>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</si>
  <si>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</si>
  <si>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</si>
  <si>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</si>
  <si>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</si>
  <si>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</si>
  <si>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</si>
  <si>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</si>
  <si>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</si>
  <si>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</si>
  <si>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</si>
  <si>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</si>
  <si>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</si>
  <si>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</si>
  <si>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</si>
  <si>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</si>
  <si>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</si>
  <si>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</si>
  <si>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</si>
  <si>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</si>
  <si>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</si>
  <si>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</si>
  <si>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</si>
  <si>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</si>
  <si>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</si>
  <si>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</si>
  <si>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</si>
  <si>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</si>
  <si>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</si>
  <si>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</si>
  <si>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</si>
  <si>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</si>
  <si>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</si>
  <si>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</si>
  <si>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</si>
  <si>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</si>
  <si>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</si>
  <si>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</si>
  <si>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</si>
  <si>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</si>
  <si>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</si>
  <si>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</si>
  <si>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</si>
  <si>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</si>
  <si>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</si>
  <si>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</si>
  <si>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</si>
  <si>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</si>
  <si>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</si>
  <si>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</si>
  <si>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</si>
  <si>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</si>
  <si>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</si>
  <si>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</si>
  <si>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</si>
  <si>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</si>
  <si>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</si>
  <si>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</si>
  <si>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</si>
  <si>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</si>
  <si>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</si>
  <si>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</si>
  <si>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</si>
  <si>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</si>
  <si>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</si>
  <si>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</si>
  <si>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</si>
  <si>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</si>
  <si>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</si>
  <si>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</si>
  <si>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</si>
  <si>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</si>
  <si>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</si>
  <si>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</si>
  <si>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</si>
  <si>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</si>
  <si>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</si>
  <si>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</si>
  <si>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</si>
  <si>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</si>
  <si>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</si>
  <si>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</si>
  <si>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</si>
  <si>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</si>
  <si>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</si>
  <si>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</si>
  <si>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</si>
  <si>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</si>
  <si>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</si>
  <si>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</si>
  <si>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</si>
  <si>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</si>
  <si>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</si>
  <si>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</si>
  <si>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</si>
  <si>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</si>
  <si>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</si>
  <si>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</si>
  <si>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</si>
  <si>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</si>
  <si>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</si>
  <si>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</si>
  <si>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</si>
  <si>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</si>
  <si>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</si>
  <si>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</si>
  <si>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</si>
  <si>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</si>
  <si>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</si>
  <si>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</si>
  <si>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</si>
  <si>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</si>
  <si>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</si>
  <si>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</si>
  <si>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</si>
  <si>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</si>
  <si>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</si>
  <si>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</si>
  <si>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</si>
  <si>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</si>
  <si>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</si>
  <si>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</si>
  <si>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</si>
  <si>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</si>
  <si>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</si>
  <si>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</si>
  <si>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</si>
  <si>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</si>
  <si>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</si>
  <si>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</si>
  <si>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</si>
  <si>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</si>
  <si>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</si>
  <si>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</si>
  <si>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</si>
  <si>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</si>
  <si>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</si>
  <si>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</si>
  <si>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</si>
  <si>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</si>
  <si>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</si>
  <si>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</si>
  <si>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</si>
  <si>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</si>
  <si>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</si>
  <si>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</si>
  <si>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</si>
  <si>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</si>
  <si>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</si>
  <si>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</si>
  <si>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</si>
  <si>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</si>
  <si>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</si>
  <si>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</si>
  <si>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</si>
  <si>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</si>
  <si>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</si>
  <si>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</si>
  <si>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</si>
  <si>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</si>
  <si>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</si>
  <si>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</si>
  <si>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</si>
  <si>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</si>
  <si>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</si>
  <si>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</si>
  <si>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</si>
  <si>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</si>
  <si>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</si>
  <si>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</si>
  <si>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</si>
  <si>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</si>
  <si>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</si>
  <si>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</si>
  <si>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</si>
  <si>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</si>
  <si>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</si>
  <si>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</si>
  <si>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</si>
  <si>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</si>
  <si>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</si>
  <si>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</si>
  <si>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</si>
  <si>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</si>
  <si>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</si>
  <si>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</si>
  <si>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</si>
  <si>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</si>
  <si>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</si>
  <si>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</si>
  <si>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</si>
  <si>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</si>
  <si>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</si>
  <si>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</si>
  <si>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</si>
  <si>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</si>
  <si>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</si>
  <si>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</si>
  <si>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</si>
  <si>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</si>
  <si>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</si>
  <si>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</si>
  <si>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</si>
  <si>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</si>
  <si>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</si>
  <si>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</si>
  <si>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</si>
  <si>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</si>
  <si>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</si>
  <si>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</si>
  <si>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</si>
  <si>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</si>
  <si>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</si>
  <si>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</si>
  <si>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</si>
  <si>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</si>
  <si>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</si>
  <si>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</si>
  <si>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</si>
  <si>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</si>
  <si>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</si>
  <si>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</si>
  <si>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</si>
  <si>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</si>
  <si>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</si>
  <si>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</si>
  <si>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</si>
  <si>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</si>
  <si>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</si>
  <si>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</si>
  <si>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</si>
  <si>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</si>
  <si>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</si>
  <si>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</si>
  <si>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</si>
  <si>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</si>
  <si>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</si>
  <si>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</si>
  <si>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</si>
  <si>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</si>
  <si>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</si>
  <si>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</si>
  <si>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</si>
  <si>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</si>
  <si>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</si>
  <si>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</si>
  <si>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</si>
  <si>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</si>
  <si>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</si>
  <si>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</si>
  <si>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</si>
  <si>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</si>
  <si>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</si>
  <si>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</si>
  <si>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</si>
  <si>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</si>
  <si>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</si>
  <si>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</si>
  <si>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</si>
  <si>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</si>
  <si>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</si>
  <si>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</si>
  <si>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</si>
  <si>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</si>
  <si>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</si>
  <si>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</si>
  <si>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</si>
  <si>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</si>
  <si>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</si>
  <si>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</si>
  <si>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</si>
  <si>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</si>
  <si>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</si>
  <si>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</si>
  <si>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</si>
  <si>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</si>
  <si>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</si>
  <si>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</si>
  <si>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</si>
  <si>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</si>
  <si>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</si>
  <si>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</si>
  <si>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</si>
  <si>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</si>
  <si>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</si>
  <si>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</si>
  <si>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</si>
  <si>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</si>
  <si>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</si>
  <si>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</si>
  <si>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</si>
  <si>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</si>
  <si>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</si>
  <si>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</si>
  <si>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</si>
  <si>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</si>
  <si>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</si>
  <si>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</si>
  <si>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</si>
  <si>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</si>
  <si>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</si>
  <si>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</si>
  <si>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</si>
  <si>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</si>
  <si>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</si>
  <si>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</si>
  <si>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</si>
  <si>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</si>
  <si>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</si>
  <si>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</si>
  <si>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</si>
  <si>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</si>
  <si>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</si>
  <si>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</si>
  <si>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</si>
  <si>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</si>
  <si>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</si>
  <si>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</si>
  <si>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</si>
  <si>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</si>
  <si>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</si>
  <si>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</si>
  <si>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</si>
  <si>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</si>
  <si>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</si>
  <si>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</si>
  <si>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</si>
  <si>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</si>
  <si>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</si>
  <si>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</si>
  <si>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</si>
  <si>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</si>
  <si>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</si>
  <si>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</si>
  <si>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</si>
  <si>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</si>
  <si>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</si>
  <si>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</si>
  <si>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</si>
  <si>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</si>
  <si>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</si>
  <si>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</si>
  <si>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</si>
  <si>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</si>
  <si>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</si>
  <si>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</si>
  <si>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</si>
  <si>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</si>
  <si>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</si>
  <si>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</si>
  <si>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</si>
  <si>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</si>
  <si>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</si>
  <si>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</si>
  <si>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</si>
  <si>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</si>
  <si>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</si>
  <si>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</si>
  <si>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</si>
  <si>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</si>
  <si>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</si>
  <si>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</si>
  <si>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</si>
  <si>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</si>
  <si>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</si>
  <si>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</si>
  <si>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</si>
  <si>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</si>
  <si>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</si>
  <si>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</si>
  <si>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</si>
  <si>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</si>
  <si>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</si>
  <si>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</si>
  <si>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</si>
  <si>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</si>
  <si>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</si>
  <si>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</si>
  <si>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</si>
  <si>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</si>
  <si>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</si>
  <si>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</si>
  <si>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</si>
  <si>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</si>
  <si>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</si>
  <si>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</si>
  <si>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</si>
  <si>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</si>
  <si>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</si>
  <si>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</si>
  <si>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</si>
  <si>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</si>
  <si>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</si>
  <si>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</si>
  <si>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</si>
  <si>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</si>
  <si>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</si>
  <si>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</si>
  <si>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</si>
  <si>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</si>
  <si>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</si>
  <si>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</si>
  <si>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</si>
  <si>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</si>
  <si>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</si>
  <si>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</si>
  <si>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</si>
  <si>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</si>
  <si>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</si>
  <si>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</si>
  <si>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</si>
  <si>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</si>
  <si>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</si>
  <si>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</si>
  <si>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</si>
  <si>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</si>
  <si>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</si>
  <si>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</si>
  <si>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</si>
  <si>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</si>
  <si>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</si>
  <si>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</si>
  <si>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</si>
  <si>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</si>
  <si>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</si>
  <si>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</si>
  <si>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</si>
  <si>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</si>
  <si>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</si>
  <si>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</si>
  <si>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</si>
  <si>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</si>
  <si>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</si>
  <si>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</si>
  <si>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</si>
  <si>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</si>
  <si>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</si>
  <si>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</si>
  <si>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</si>
  <si>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</si>
  <si>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</si>
  <si>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</si>
  <si>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</si>
  <si>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</si>
  <si>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</si>
  <si>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</si>
  <si>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</si>
  <si>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</si>
  <si>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</si>
  <si>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</si>
  <si>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</si>
  <si>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</si>
  <si>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</si>
  <si>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</si>
  <si>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</si>
  <si>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</si>
  <si>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</si>
  <si>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</si>
  <si>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</si>
  <si>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</si>
  <si>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</si>
  <si>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</si>
  <si>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</si>
  <si>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</si>
  <si>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</si>
  <si>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</si>
  <si>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</si>
  <si>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</si>
  <si>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</si>
  <si>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</si>
  <si>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</si>
  <si>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</si>
  <si>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</si>
  <si>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</si>
  <si>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</si>
  <si>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</si>
  <si>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</si>
  <si>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</si>
  <si>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</si>
  <si>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</si>
  <si>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</si>
  <si>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</si>
  <si>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</si>
  <si>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</si>
  <si>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</si>
  <si>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</si>
  <si>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</si>
  <si>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</si>
  <si>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</si>
  <si>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</si>
  <si>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</si>
  <si>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</si>
  <si>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</si>
  <si>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</si>
  <si>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</si>
  <si>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</si>
  <si>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</si>
  <si>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</si>
  <si>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</si>
  <si>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</si>
  <si>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</si>
  <si>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</si>
  <si>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</si>
  <si>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</si>
  <si>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</si>
  <si>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</si>
  <si>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</si>
  <si>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</si>
  <si>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</si>
  <si>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</si>
  <si>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</si>
  <si>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</si>
  <si>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</si>
  <si>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</si>
  <si>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</si>
  <si>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</si>
  <si>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</si>
  <si>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</si>
  <si>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</si>
  <si>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</si>
  <si>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</si>
  <si>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</si>
  <si>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</si>
  <si>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</si>
  <si>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</si>
  <si>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</si>
  <si>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</si>
  <si>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</si>
  <si>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</si>
  <si>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</si>
  <si>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</si>
  <si>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</si>
  <si>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</si>
  <si>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</si>
  <si>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</si>
  <si>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</si>
  <si>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</si>
  <si>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</si>
  <si>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</si>
  <si>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</si>
  <si>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</si>
  <si>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</si>
  <si>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</si>
  <si>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</si>
  <si>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</si>
  <si>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</si>
  <si>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</si>
  <si>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</si>
  <si>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</si>
  <si>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</si>
  <si>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</si>
  <si>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</si>
  <si>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</si>
  <si>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</si>
  <si>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</si>
  <si>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</si>
  <si>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</si>
  <si>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</si>
  <si>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</si>
  <si>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</si>
  <si>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</si>
  <si>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</si>
  <si>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</si>
  <si>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</si>
  <si>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</si>
  <si>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</si>
  <si>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</si>
  <si>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</si>
  <si>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</si>
  <si>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</si>
  <si>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</si>
  <si>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</si>
  <si>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</si>
  <si>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</si>
  <si>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</si>
  <si>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</si>
  <si>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</si>
  <si>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</si>
  <si>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</si>
  <si>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</si>
  <si>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</si>
  <si>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</si>
  <si>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</si>
  <si>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</si>
  <si>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</si>
  <si>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</si>
  <si>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</si>
  <si>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</si>
  <si>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</si>
  <si>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</si>
  <si>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</si>
  <si>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</si>
  <si>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</si>
  <si>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</si>
  <si>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</si>
  <si>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</si>
  <si>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</si>
  <si>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</si>
  <si>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</si>
  <si>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</si>
  <si>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</si>
  <si>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</si>
  <si>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</si>
  <si>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</si>
  <si>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</si>
  <si>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</si>
  <si>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</si>
  <si>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</si>
  <si>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</si>
  <si>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</si>
  <si>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</si>
  <si>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</si>
  <si>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</si>
  <si>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</si>
  <si>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</si>
  <si>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</si>
  <si>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</si>
  <si>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</si>
  <si>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</si>
  <si>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</si>
  <si>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</si>
  <si>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</si>
  <si>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</si>
  <si>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</si>
  <si>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</si>
  <si>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</si>
  <si>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</si>
  <si>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</si>
  <si>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</si>
  <si>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</si>
  <si>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</si>
  <si>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</si>
  <si>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</si>
  <si>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</si>
  <si>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</si>
  <si>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</si>
  <si>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</si>
  <si>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</si>
  <si>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</si>
  <si>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</si>
  <si>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</si>
  <si>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</si>
  <si>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</si>
  <si>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</si>
  <si>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</si>
  <si>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</si>
  <si>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</si>
  <si>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</si>
  <si>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</si>
  <si>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</si>
  <si>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</si>
  <si>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</si>
  <si>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</si>
  <si>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</si>
  <si>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</si>
  <si>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</si>
  <si>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</si>
  <si>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</si>
  <si>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</si>
  <si>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</si>
  <si>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</si>
  <si>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</si>
  <si>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</si>
  <si>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</si>
  <si>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</si>
  <si>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</si>
  <si>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</si>
  <si>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</si>
  <si>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</si>
  <si>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</si>
  <si>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</si>
  <si>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</si>
  <si>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</si>
  <si>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</si>
  <si>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</si>
  <si>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</si>
  <si>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</si>
  <si>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</si>
  <si>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</si>
  <si>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</si>
  <si>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</si>
  <si>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</si>
  <si>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</si>
  <si>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</si>
  <si>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</si>
  <si>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</si>
  <si>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</si>
  <si>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</si>
  <si>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</si>
  <si>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</si>
  <si>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</si>
  <si>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</si>
  <si>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</si>
  <si>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</si>
  <si>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</si>
  <si>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</si>
  <si>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</si>
  <si>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</si>
  <si>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</si>
  <si>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</si>
  <si>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</si>
  <si>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</si>
  <si>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</si>
  <si>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</si>
  <si>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</si>
  <si>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</si>
  <si>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</si>
  <si>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</si>
  <si>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</si>
  <si>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</si>
  <si>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</si>
  <si>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</si>
  <si>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</si>
  <si>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</si>
  <si>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</si>
  <si>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</si>
  <si>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</si>
  <si>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</si>
  <si>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</si>
  <si>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</si>
  <si>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</si>
  <si>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</si>
  <si>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</si>
  <si>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</si>
  <si>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</si>
  <si>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</si>
  <si>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</si>
  <si>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</si>
  <si>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</si>
  <si>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</si>
  <si>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</si>
  <si>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</si>
  <si>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</si>
  <si>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</si>
  <si>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</si>
  <si>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</si>
  <si>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</si>
  <si>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</si>
  <si>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</si>
  <si>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</si>
  <si>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</si>
  <si>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</si>
  <si>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</si>
  <si>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</si>
  <si>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</si>
  <si>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</si>
  <si>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</si>
  <si>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</si>
  <si>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</si>
  <si>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</si>
  <si>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</si>
  <si>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</si>
  <si>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</si>
  <si>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</si>
  <si>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</si>
  <si>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</si>
  <si>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</si>
  <si>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</si>
  <si>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</si>
  <si>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</si>
  <si>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</si>
  <si>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</si>
  <si>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</si>
  <si>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</si>
  <si>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</si>
  <si>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</si>
  <si>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</si>
  <si>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</si>
  <si>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</si>
  <si>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</si>
  <si>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</si>
  <si>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</si>
  <si>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</si>
  <si>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</si>
  <si>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</si>
  <si>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</si>
  <si>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</si>
  <si>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</si>
  <si>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</si>
  <si>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</si>
  <si>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</si>
  <si>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</si>
  <si>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</si>
  <si>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</si>
  <si>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</si>
  <si>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</si>
  <si>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</si>
  <si>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</si>
  <si>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</si>
  <si>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</si>
  <si>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</si>
  <si>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</si>
  <si>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</si>
  <si>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</si>
  <si>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</si>
  <si>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</si>
  <si>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</si>
  <si>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</si>
  <si>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</si>
  <si>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</si>
  <si>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</si>
  <si>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</si>
  <si>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</si>
  <si>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</si>
  <si>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</si>
  <si>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</si>
  <si>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</si>
  <si>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</si>
  <si>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</si>
  <si>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</si>
  <si>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</si>
  <si>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</si>
  <si>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</si>
  <si>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</si>
  <si>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</si>
  <si>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</si>
  <si>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</si>
  <si>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</si>
  <si>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</si>
  <si>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</si>
  <si>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</si>
  <si>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</si>
  <si>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</si>
  <si>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</si>
  <si>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</si>
  <si>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</si>
  <si>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</si>
  <si>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</si>
  <si>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</si>
  <si>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</si>
  <si>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</si>
  <si>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</si>
  <si>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</si>
  <si>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</si>
  <si>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</si>
  <si>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</si>
  <si>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</si>
  <si>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</si>
  <si>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</si>
  <si>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</si>
  <si>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</si>
  <si>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</si>
  <si>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</si>
  <si>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</si>
  <si>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</si>
  <si>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</si>
  <si>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</si>
  <si>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</si>
  <si>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</si>
  <si>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</si>
  <si>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</si>
  <si>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</si>
  <si>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</si>
  <si>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</si>
  <si>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</si>
  <si>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</si>
  <si>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</si>
  <si>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</si>
  <si>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</si>
  <si>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</si>
  <si>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</si>
  <si>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</si>
  <si>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</si>
  <si>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</si>
  <si>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</si>
  <si>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</si>
  <si>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</si>
  <si>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</si>
  <si>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</si>
  <si>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</si>
  <si>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</si>
  <si>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</si>
  <si>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</si>
  <si>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</si>
  <si>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</si>
  <si>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</si>
  <si>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</si>
  <si>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</si>
  <si>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</si>
  <si>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</si>
  <si>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</si>
  <si>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</si>
  <si>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</si>
  <si>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</si>
  <si>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</si>
  <si>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</si>
  <si>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</si>
  <si>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</si>
  <si>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</si>
  <si>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</si>
  <si>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</si>
  <si>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</si>
  <si>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</si>
  <si>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</si>
  <si>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</si>
  <si>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</si>
  <si>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</si>
  <si>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</si>
  <si>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</si>
  <si>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</si>
  <si>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</si>
  <si>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</si>
  <si>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</si>
  <si>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</si>
  <si>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</si>
  <si>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</si>
  <si>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</si>
  <si>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</si>
  <si>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</si>
  <si>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</si>
  <si>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</si>
  <si>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</si>
  <si>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</si>
  <si>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</si>
  <si>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</si>
  <si>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</si>
  <si>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</si>
  <si>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</si>
  <si>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</si>
  <si>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</si>
  <si>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</si>
  <si>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</si>
  <si>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</si>
  <si>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</si>
  <si>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</si>
  <si>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</si>
  <si>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</si>
  <si>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</si>
  <si>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</si>
  <si>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</si>
  <si>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</si>
  <si>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</si>
  <si>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</si>
  <si>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</si>
  <si>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</si>
  <si>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</si>
  <si>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</si>
  <si>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</si>
  <si>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</si>
  <si>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</si>
  <si>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</si>
  <si>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</si>
  <si>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</si>
  <si>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</si>
  <si>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</si>
  <si>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</si>
  <si>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</si>
  <si>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</si>
  <si>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</si>
  <si>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</si>
  <si>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</si>
  <si>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</si>
  <si>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</si>
  <si>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</si>
  <si>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</si>
  <si>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</si>
  <si>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</si>
  <si>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</si>
  <si>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</si>
  <si>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</si>
  <si>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</si>
  <si>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</si>
  <si>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</si>
  <si>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</si>
  <si>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</si>
  <si>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</si>
  <si>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</si>
  <si>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</si>
  <si>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</si>
  <si>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</si>
  <si>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</si>
  <si>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</si>
  <si>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</si>
  <si>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</si>
  <si>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</si>
  <si>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</si>
  <si>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</si>
  <si>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</si>
  <si>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</si>
  <si>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</si>
  <si>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</si>
  <si>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</si>
  <si>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</si>
  <si>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</si>
  <si>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</si>
  <si>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</si>
  <si>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</si>
  <si>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</si>
  <si>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</si>
  <si>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</si>
  <si>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</si>
  <si>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</si>
  <si>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</si>
  <si>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</si>
  <si>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</si>
  <si>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</si>
  <si>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</si>
  <si>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</si>
  <si>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</si>
  <si>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</si>
  <si>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</si>
  <si>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</si>
  <si>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</si>
  <si>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</si>
  <si>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</si>
  <si>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</si>
  <si>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</si>
  <si>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</si>
  <si>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</si>
  <si>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</si>
  <si>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</si>
  <si>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</si>
  <si>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</si>
  <si>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</si>
  <si>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</si>
  <si>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</si>
  <si>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</si>
  <si>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</si>
  <si>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</si>
  <si>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</si>
  <si>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</si>
  <si>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</si>
  <si>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</si>
  <si>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</si>
  <si>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</si>
  <si>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</si>
  <si>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</si>
  <si>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</si>
  <si>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</si>
  <si>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</si>
  <si>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</si>
  <si>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</si>
  <si>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</si>
  <si>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</si>
  <si>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</si>
  <si>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</si>
  <si>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</si>
  <si>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</si>
  <si>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</si>
  <si>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</si>
  <si>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</si>
  <si>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</si>
  <si>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</si>
  <si>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</si>
  <si>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</si>
  <si>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</si>
  <si>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</si>
  <si>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</si>
  <si>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</si>
  <si>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</si>
  <si>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</si>
  <si>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</si>
  <si>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</si>
  <si>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</si>
  <si>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</si>
  <si>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</si>
  <si>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</si>
  <si>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</si>
  <si>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</si>
  <si>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</si>
  <si>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</si>
  <si>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</si>
  <si>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</si>
  <si>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</si>
  <si>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</si>
  <si>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</si>
  <si>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</si>
  <si>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</si>
  <si>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</si>
  <si>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</si>
  <si>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</si>
  <si>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</si>
  <si>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</si>
  <si>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</si>
  <si>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</si>
  <si>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</si>
  <si>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</si>
  <si>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</si>
  <si>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</si>
  <si>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</si>
  <si>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</si>
  <si>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</si>
  <si>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</si>
  <si>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</si>
  <si>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</si>
  <si>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</si>
  <si>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</si>
  <si>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</si>
  <si>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</si>
  <si>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</si>
  <si>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</si>
  <si>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</si>
  <si>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</si>
  <si>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</si>
  <si>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</si>
  <si>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</si>
  <si>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</si>
  <si>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</si>
  <si>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</si>
  <si>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</si>
  <si>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</si>
  <si>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</si>
  <si>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</si>
  <si>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</si>
  <si>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</si>
  <si>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</si>
  <si>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</si>
  <si>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</si>
  <si>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</si>
  <si>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</si>
  <si>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</si>
  <si>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</si>
  <si>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</si>
  <si>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</si>
  <si>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</si>
  <si>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</si>
  <si>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</si>
  <si>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</si>
  <si>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</si>
  <si>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</si>
  <si>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</si>
  <si>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</si>
  <si>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</si>
  <si>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</si>
  <si>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</si>
  <si>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</si>
  <si>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</si>
  <si>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</si>
  <si>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</si>
  <si>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</si>
  <si>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</si>
  <si>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</si>
  <si>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</si>
  <si>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</si>
  <si>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</si>
  <si>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</si>
  <si>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</si>
  <si>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</si>
  <si>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</si>
  <si>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</si>
  <si>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</si>
  <si>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</si>
  <si>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</si>
  <si>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</si>
  <si>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</si>
  <si>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</si>
  <si>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</si>
  <si>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</si>
  <si>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</si>
  <si>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</si>
  <si>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</si>
  <si>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</si>
  <si>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</si>
  <si>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</si>
  <si>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</si>
  <si>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</si>
  <si>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</si>
  <si>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</si>
  <si>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</si>
  <si>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</si>
  <si>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</si>
  <si>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</si>
  <si>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</si>
  <si>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</si>
  <si>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</si>
  <si>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</si>
  <si>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</si>
  <si>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</si>
  <si>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</si>
  <si>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</si>
  <si>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</si>
  <si>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</si>
  <si>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</si>
  <si>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</si>
  <si>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</si>
  <si>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</si>
  <si>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</si>
  <si>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</si>
  <si>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</si>
  <si>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</si>
  <si>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</si>
  <si>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</si>
  <si>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</si>
  <si>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</si>
  <si>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</si>
  <si>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</si>
  <si>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</si>
  <si>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</si>
  <si>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</si>
  <si>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</si>
  <si>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</si>
  <si>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</si>
  <si>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</si>
  <si>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</si>
  <si>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</si>
  <si>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</si>
  <si>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</si>
  <si>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</si>
  <si>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</si>
  <si>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</si>
  <si>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</si>
  <si>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</si>
  <si>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</si>
  <si>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</si>
  <si>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</si>
  <si>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</si>
  <si>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</si>
  <si>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</si>
  <si>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</si>
  <si>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</si>
  <si>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</si>
  <si>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</si>
  <si>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</si>
  <si>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</si>
  <si>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</si>
  <si>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</si>
  <si>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</si>
  <si>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</si>
  <si>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</si>
  <si>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</si>
  <si>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</si>
  <si>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</si>
  <si>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</si>
  <si>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</si>
  <si>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</si>
  <si>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</si>
  <si>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</si>
  <si>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</si>
  <si>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</si>
  <si>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</si>
  <si>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</si>
  <si>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</si>
  <si>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</si>
  <si>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</si>
  <si>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</si>
  <si>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</si>
  <si>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</si>
  <si>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</si>
  <si>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</si>
  <si>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</si>
  <si>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</si>
  <si>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</si>
  <si>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</si>
  <si>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</si>
  <si>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</si>
  <si>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</si>
  <si>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</si>
  <si>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</si>
  <si>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</si>
  <si>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</si>
  <si>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</si>
  <si>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</si>
  <si>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</si>
  <si>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</si>
  <si>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</si>
  <si>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</si>
  <si>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</si>
  <si>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</si>
  <si>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</si>
  <si>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</si>
  <si>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</si>
  <si>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</si>
  <si>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</si>
  <si>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</si>
  <si>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</si>
  <si>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</si>
  <si>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</si>
  <si>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</si>
  <si>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</si>
  <si>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</si>
  <si>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</si>
  <si>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</si>
  <si>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</si>
  <si>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</si>
  <si>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</si>
  <si>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</si>
  <si>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</si>
  <si>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</si>
  <si>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</si>
  <si>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</si>
  <si>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</si>
  <si>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</si>
  <si>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</si>
  <si>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</si>
  <si>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</si>
  <si>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</si>
  <si>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</si>
  <si>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</si>
  <si>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</si>
  <si>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</si>
  <si>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</si>
  <si>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</si>
  <si>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</si>
  <si>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</si>
  <si>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</si>
  <si>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</si>
  <si>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</si>
  <si>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</si>
  <si>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</si>
  <si>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</si>
  <si>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</si>
  <si>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</si>
  <si>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</si>
  <si>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</si>
  <si>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</si>
  <si>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</si>
  <si>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</si>
  <si>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</si>
  <si>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</si>
  <si>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</si>
  <si>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</si>
  <si>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</si>
  <si>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</si>
  <si>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</si>
  <si>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</si>
  <si>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</si>
  <si>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</si>
  <si>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</si>
  <si>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</si>
  <si>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</si>
  <si>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</si>
  <si>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</si>
  <si>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</si>
  <si>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</si>
  <si>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</si>
  <si>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</si>
  <si>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</si>
  <si>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</si>
  <si>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</si>
  <si>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</si>
  <si>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</si>
  <si>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</si>
  <si>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</si>
  <si>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</si>
  <si>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</si>
  <si>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</si>
  <si>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</si>
  <si>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</si>
  <si>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</si>
  <si>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</si>
  <si>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</si>
  <si>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</si>
  <si>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</si>
  <si>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</si>
  <si>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</si>
  <si>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</si>
  <si>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</si>
  <si>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</si>
  <si>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</si>
  <si>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</si>
  <si>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</si>
  <si>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</si>
  <si>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</si>
  <si>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</si>
  <si>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</si>
  <si>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</si>
  <si>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</si>
  <si>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</si>
  <si>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</si>
  <si>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</si>
  <si>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</si>
  <si>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</si>
  <si>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</si>
  <si>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</si>
  <si>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</si>
  <si>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</si>
  <si>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</si>
  <si>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</si>
  <si>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</si>
  <si>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</si>
  <si>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</si>
  <si>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</si>
  <si>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</si>
  <si>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</si>
  <si>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</si>
  <si>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</si>
  <si>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</si>
  <si>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</si>
  <si>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</si>
  <si>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</si>
  <si>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</si>
  <si>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</si>
  <si>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</si>
  <si>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</si>
  <si>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</si>
  <si>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</si>
  <si>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</si>
  <si>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</si>
  <si>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</si>
  <si>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</si>
  <si>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</si>
  <si>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</si>
  <si>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</si>
  <si>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</si>
  <si>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</si>
  <si>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</si>
  <si>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</si>
  <si>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</si>
  <si>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</si>
  <si>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</si>
  <si>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</si>
  <si>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</si>
  <si>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</si>
  <si>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</si>
  <si>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</si>
  <si>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</si>
  <si>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</si>
  <si>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</si>
  <si>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</si>
  <si>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</si>
  <si>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</si>
  <si>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</si>
  <si>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</si>
  <si>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</si>
  <si>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</si>
  <si>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</si>
  <si>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</si>
  <si>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</si>
  <si>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</si>
  <si>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</si>
  <si>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</si>
  <si>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</si>
  <si>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</si>
  <si>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</si>
  <si>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</si>
  <si>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</si>
  <si>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</si>
  <si>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</si>
  <si>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</si>
  <si>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</si>
  <si>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</si>
  <si>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</si>
  <si>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</si>
  <si>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</si>
  <si>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</si>
  <si>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</si>
  <si>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</si>
  <si>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</si>
  <si>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</si>
  <si>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</si>
  <si>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</si>
  <si>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</si>
  <si>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</si>
  <si>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</si>
  <si>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</si>
  <si>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</si>
  <si>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</si>
  <si>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</si>
  <si>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</si>
  <si>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</si>
  <si>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</si>
  <si>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</si>
  <si>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</si>
  <si>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</si>
  <si>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</si>
  <si>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</si>
  <si>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</si>
  <si>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</si>
  <si>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</si>
  <si>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</si>
  <si>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</si>
  <si>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</si>
  <si>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</si>
  <si>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</si>
  <si>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</si>
  <si>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</si>
  <si>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</si>
  <si>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</si>
  <si>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</si>
  <si>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</si>
  <si>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</si>
  <si>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</si>
  <si>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</si>
  <si>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</si>
  <si>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</si>
  <si>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</si>
  <si>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</si>
  <si>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</si>
  <si>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</si>
  <si>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</si>
  <si>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</si>
  <si>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</si>
  <si>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</si>
  <si>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</si>
  <si>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</si>
  <si>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</si>
  <si>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</si>
  <si>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</si>
  <si>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</si>
  <si>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</si>
  <si>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</si>
  <si>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</si>
  <si>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</si>
  <si>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</si>
  <si>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</si>
  <si>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</si>
  <si>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</si>
  <si>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</si>
  <si>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</si>
  <si>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</si>
  <si>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</si>
  <si>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</si>
  <si>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</si>
  <si>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</si>
  <si>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</si>
  <si>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</si>
  <si>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</si>
  <si>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</si>
  <si>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</si>
  <si>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</si>
  <si>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</si>
  <si>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</si>
  <si>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</si>
  <si>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</si>
  <si>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</si>
  <si>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</si>
  <si>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</si>
  <si>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</si>
  <si>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</si>
  <si>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</si>
  <si>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</si>
  <si>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</si>
  <si>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</si>
  <si>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</si>
  <si>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</si>
  <si>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</si>
  <si>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</si>
  <si>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</si>
  <si>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</si>
  <si>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</si>
  <si>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</si>
  <si>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</si>
  <si>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</si>
  <si>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</si>
  <si>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</si>
  <si>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</si>
  <si>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</si>
  <si>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</si>
  <si>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</si>
  <si>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</si>
  <si>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</si>
  <si>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</si>
  <si>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</si>
  <si>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</si>
  <si>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</si>
  <si>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</si>
  <si>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</si>
  <si>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</si>
  <si>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</si>
  <si>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</si>
  <si>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</si>
  <si>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</si>
  <si>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</si>
  <si>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</si>
  <si>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</si>
  <si>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</si>
  <si>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</si>
  <si>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</si>
  <si>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</si>
  <si>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</si>
  <si>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</si>
  <si>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</si>
  <si>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</si>
  <si>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</si>
  <si>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</si>
  <si>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</si>
  <si>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</si>
  <si>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</si>
  <si>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</si>
  <si>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</si>
  <si>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</si>
  <si>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</si>
  <si>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</si>
  <si>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</si>
  <si>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</si>
  <si>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</si>
  <si>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</si>
  <si>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</si>
  <si>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</si>
  <si>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</si>
  <si>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</si>
  <si>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</si>
  <si>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</si>
  <si>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</si>
  <si>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</si>
  <si>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</si>
  <si>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</si>
  <si>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</si>
  <si>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</si>
  <si>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</si>
  <si>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</si>
  <si>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</si>
  <si>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</si>
  <si>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</si>
  <si>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</si>
  <si>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</si>
  <si>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</si>
  <si>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</si>
  <si>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</si>
  <si>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</si>
  <si>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</si>
  <si>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</si>
  <si>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</si>
  <si>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</si>
  <si>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</si>
  <si>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</si>
  <si>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</si>
  <si>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</si>
  <si>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</si>
  <si>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</si>
  <si>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</si>
  <si>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</si>
  <si>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</si>
  <si>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</si>
  <si>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</si>
  <si>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</si>
  <si>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</si>
  <si>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</si>
  <si>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</si>
  <si>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</si>
  <si>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</si>
  <si>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</si>
  <si>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</si>
  <si>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</si>
  <si>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</si>
  <si>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</si>
  <si>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</si>
  <si>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</si>
  <si>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</si>
  <si>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</si>
  <si>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</si>
  <si>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</si>
  <si>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</si>
  <si>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</si>
  <si>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</si>
  <si>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</si>
  <si>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</si>
  <si>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</si>
  <si>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</si>
  <si>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</si>
  <si>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</si>
  <si>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</si>
  <si>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</si>
  <si>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</si>
  <si>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</si>
  <si>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</si>
  <si>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</si>
  <si>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</si>
  <si>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</si>
  <si>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</si>
  <si>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</si>
  <si>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</si>
  <si>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</si>
  <si>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</si>
  <si>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</si>
  <si>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</si>
  <si>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</si>
  <si>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</si>
  <si>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</si>
  <si>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</si>
  <si>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</si>
  <si>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</si>
  <si>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</si>
  <si>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</si>
  <si>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</si>
  <si>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</si>
  <si>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</si>
  <si>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</si>
  <si>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</si>
  <si>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</si>
  <si>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</si>
  <si>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</si>
  <si>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</si>
  <si>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</si>
  <si>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</si>
  <si>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</si>
  <si>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</si>
  <si>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</si>
  <si>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</si>
  <si>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</si>
  <si>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</si>
  <si>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</si>
  <si>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</si>
  <si>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</si>
  <si>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</si>
  <si>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</si>
  <si>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</si>
  <si>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</si>
  <si>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</si>
  <si>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</si>
  <si>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</si>
  <si>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</si>
  <si>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</si>
  <si>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</si>
  <si>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</si>
  <si>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</si>
  <si>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</si>
  <si>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</si>
  <si>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</si>
  <si>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</si>
  <si>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</si>
  <si>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</si>
  <si>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</si>
  <si>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</si>
  <si>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</si>
  <si>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</si>
  <si>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</si>
  <si>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</si>
  <si>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</si>
  <si>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</si>
  <si>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</si>
  <si>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</si>
  <si>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</si>
  <si>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</si>
  <si>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</si>
  <si>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</si>
  <si>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</si>
  <si>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</si>
  <si>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</si>
  <si>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</si>
  <si>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</si>
  <si>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</si>
  <si>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</si>
  <si>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</si>
  <si>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</si>
  <si>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</si>
  <si>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</si>
  <si>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</si>
  <si>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</si>
  <si>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</si>
  <si>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</si>
  <si>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</si>
  <si>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</si>
  <si>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</si>
  <si>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</si>
  <si>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</si>
  <si>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</si>
  <si>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</si>
  <si>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</si>
  <si>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</si>
  <si>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</si>
  <si>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</si>
  <si>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</si>
  <si>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</si>
  <si>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</si>
  <si>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</si>
  <si>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</si>
  <si>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</si>
  <si>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</si>
  <si>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</si>
  <si>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</si>
  <si>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</si>
  <si>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</si>
  <si>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</si>
  <si>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</si>
  <si>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</si>
  <si>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</si>
  <si>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</si>
  <si>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</si>
  <si>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</si>
  <si>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</si>
  <si>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</si>
  <si>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</si>
  <si>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</si>
  <si>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</si>
  <si>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</si>
  <si>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</si>
  <si>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</si>
  <si>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</si>
  <si>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</si>
  <si>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</si>
  <si>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</si>
  <si>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</si>
  <si>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</si>
  <si>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</si>
  <si>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</si>
  <si>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</si>
  <si>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</si>
  <si>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</si>
  <si>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</si>
  <si>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</si>
  <si>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</si>
  <si>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</si>
  <si>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</si>
  <si>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</si>
  <si>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</si>
  <si>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</si>
  <si>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</si>
  <si>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</si>
  <si>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</si>
  <si>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</si>
  <si>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</si>
  <si>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</si>
  <si>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</si>
  <si>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</si>
  <si>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</si>
  <si>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</si>
  <si>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</si>
  <si>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</si>
  <si>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</si>
  <si>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</si>
  <si>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</si>
  <si>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</si>
  <si>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</si>
  <si>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</si>
  <si>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</si>
  <si>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</si>
  <si>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</si>
  <si>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</si>
  <si>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</si>
  <si>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</si>
  <si>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</si>
  <si>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</si>
  <si>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</si>
  <si>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</si>
  <si>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</si>
  <si>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</si>
  <si>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</si>
  <si>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</si>
  <si>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</si>
  <si>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</si>
  <si>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</si>
  <si>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</si>
  <si>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</si>
  <si>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</si>
  <si>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</si>
  <si>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</si>
  <si>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</si>
  <si>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</si>
  <si>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</si>
  <si>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</si>
  <si>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</si>
  <si>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</si>
  <si>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</si>
  <si>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</si>
  <si>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</si>
  <si>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</si>
  <si>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</si>
  <si>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</si>
  <si>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</si>
  <si>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</si>
  <si>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</si>
  <si>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</si>
  <si>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</si>
  <si>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</si>
  <si>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</si>
  <si>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</si>
  <si>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</si>
  <si>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</si>
  <si>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</si>
  <si>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</si>
  <si>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</si>
  <si>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</si>
  <si>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</si>
  <si>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</si>
  <si>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</si>
  <si>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</si>
  <si>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</si>
  <si>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</si>
  <si>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</si>
  <si>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</si>
  <si>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</si>
  <si>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</si>
  <si>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</si>
  <si>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</si>
  <si>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</si>
  <si>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</si>
  <si>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</si>
  <si>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</si>
  <si>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</si>
  <si>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</si>
  <si>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</si>
  <si>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</si>
  <si>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</si>
  <si>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</si>
  <si>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</si>
  <si>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</si>
  <si>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</si>
  <si>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</si>
  <si>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</si>
  <si>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</si>
  <si>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</si>
  <si>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</si>
  <si>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</si>
  <si>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</si>
  <si>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</si>
  <si>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</si>
  <si>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</si>
  <si>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</si>
  <si>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</si>
  <si>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</si>
  <si>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</si>
  <si>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</si>
  <si>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</si>
  <si>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</si>
  <si>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</si>
  <si>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</si>
  <si>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</si>
  <si>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</si>
  <si>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</si>
  <si>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</si>
  <si>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</si>
  <si>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</si>
  <si>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</si>
  <si>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</si>
  <si>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</si>
  <si>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</si>
  <si>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</si>
  <si>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</si>
  <si>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</si>
  <si>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</si>
  <si>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</si>
  <si>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</si>
  <si>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</si>
  <si>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</si>
  <si>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</si>
  <si>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</si>
  <si>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</si>
  <si>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</si>
  <si>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</si>
  <si>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</si>
  <si>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</si>
  <si>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</si>
  <si>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</si>
  <si>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</si>
  <si>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</si>
  <si>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</si>
  <si>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</si>
  <si>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</si>
  <si>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</si>
  <si>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</si>
  <si>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</si>
  <si>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</si>
  <si>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</si>
  <si>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</si>
  <si>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</si>
  <si>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</si>
  <si>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</si>
  <si>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</si>
  <si>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</si>
  <si>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</si>
  <si>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</si>
  <si>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</si>
  <si>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</si>
  <si>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</si>
  <si>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</si>
  <si>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</si>
  <si>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</si>
  <si>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</si>
  <si>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</si>
  <si>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</si>
  <si>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</si>
  <si>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</si>
  <si>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</si>
  <si>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</si>
  <si>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</si>
  <si>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</si>
  <si>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</si>
  <si>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</si>
  <si>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</si>
  <si>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</si>
  <si>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</si>
  <si>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</si>
  <si>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</si>
  <si>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</si>
  <si>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</si>
  <si>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</si>
  <si>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</si>
  <si>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</si>
  <si>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</si>
  <si>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</si>
  <si>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</si>
  <si>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</si>
  <si>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</si>
  <si>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</si>
  <si>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</si>
  <si>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</si>
  <si>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</si>
  <si>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</si>
  <si>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</si>
  <si>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</si>
  <si>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</si>
  <si>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</si>
  <si>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</si>
  <si>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</si>
  <si>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</si>
  <si>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</si>
  <si>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</si>
  <si>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</si>
  <si>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</si>
  <si>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</si>
  <si>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</si>
  <si>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</si>
  <si>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</si>
  <si>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</si>
  <si>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</si>
  <si>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</si>
  <si>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</si>
  <si>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</si>
  <si>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</si>
  <si>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</si>
  <si>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</si>
  <si>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</si>
  <si>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</si>
  <si>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</si>
  <si>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</si>
  <si>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</si>
  <si>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</si>
  <si>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</si>
  <si>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</si>
  <si>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</si>
  <si>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</si>
  <si>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</si>
  <si>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</si>
  <si>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</si>
  <si>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</si>
  <si>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</si>
  <si>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</si>
  <si>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</si>
  <si>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</si>
  <si>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</si>
  <si>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</si>
  <si>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</si>
  <si>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</si>
  <si>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</si>
  <si>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</si>
  <si>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</si>
  <si>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</si>
  <si>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</si>
  <si>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</si>
  <si>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</si>
  <si>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</si>
  <si>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</si>
  <si>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</si>
  <si>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</si>
  <si>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</si>
  <si>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</si>
  <si>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</si>
  <si>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</si>
  <si>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</si>
  <si>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</si>
  <si>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</si>
  <si>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</si>
  <si>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</si>
  <si>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</si>
  <si>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</si>
  <si>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</si>
  <si>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</si>
  <si>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</si>
  <si>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</si>
  <si>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</si>
  <si>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</si>
  <si>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</si>
  <si>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</si>
  <si>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</si>
  <si>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</si>
  <si>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</si>
  <si>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</si>
  <si>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</si>
  <si>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</si>
  <si>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</si>
  <si>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</si>
  <si>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</si>
  <si>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</si>
  <si>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</si>
  <si>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</si>
  <si>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</si>
  <si>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</si>
  <si>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</si>
  <si>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</si>
  <si>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</si>
  <si>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</si>
  <si>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</si>
  <si>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</si>
  <si>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</si>
  <si>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</si>
  <si>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</si>
  <si>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</si>
  <si>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</si>
  <si>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</si>
  <si>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</si>
  <si>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</si>
  <si>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</si>
  <si>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</si>
  <si>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</si>
  <si>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</si>
  <si>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</si>
  <si>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</si>
  <si>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</si>
  <si>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</si>
  <si>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</si>
  <si>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</si>
  <si>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</si>
  <si>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</si>
  <si>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</si>
  <si>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</si>
  <si>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</si>
  <si>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</si>
  <si>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</si>
  <si>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</si>
  <si>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</si>
  <si>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</si>
  <si>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</si>
  <si>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</si>
  <si>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</si>
  <si>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</si>
  <si>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</si>
  <si>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</si>
  <si>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</si>
  <si>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</si>
  <si>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</si>
  <si>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</si>
  <si>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</si>
  <si>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</si>
  <si>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</si>
  <si>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</si>
  <si>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</si>
  <si>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</si>
  <si>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</si>
  <si>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</si>
  <si>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</si>
  <si>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</si>
  <si>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</si>
  <si>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</si>
  <si>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</si>
  <si>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</si>
  <si>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</si>
  <si>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</si>
  <si>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</si>
  <si>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</si>
  <si>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</si>
  <si>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</si>
  <si>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</si>
  <si>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</si>
  <si>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</si>
  <si>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</si>
  <si>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</si>
  <si>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</si>
  <si>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</si>
  <si>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</si>
  <si>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</si>
  <si>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</si>
  <si>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</si>
  <si>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</si>
  <si>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</si>
  <si>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</si>
  <si>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</si>
  <si>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</si>
  <si>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</si>
  <si>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</si>
  <si>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</si>
  <si>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</si>
  <si>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</si>
  <si>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</si>
  <si>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</si>
  <si>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</si>
  <si>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</si>
  <si>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</si>
  <si>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</si>
  <si>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</si>
  <si>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</si>
  <si>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</si>
  <si>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</si>
  <si>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</si>
  <si>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</si>
  <si>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</si>
  <si>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</si>
  <si>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</si>
  <si>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</si>
  <si>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</si>
  <si>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</si>
  <si>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</si>
  <si>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</si>
  <si>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</si>
  <si>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</si>
  <si>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</si>
  <si>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</si>
  <si>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</si>
  <si>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</si>
  <si>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</si>
  <si>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</si>
  <si>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</si>
  <si>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</si>
  <si>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</si>
  <si>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</si>
  <si>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</si>
  <si>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</si>
  <si>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</si>
  <si>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</si>
  <si>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</si>
  <si>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</si>
  <si>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</si>
  <si>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</si>
  <si>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</si>
  <si>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</si>
  <si>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</si>
  <si>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</si>
  <si>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</si>
  <si>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</si>
  <si>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</si>
  <si>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</si>
  <si>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</si>
  <si>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</si>
  <si>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</si>
  <si>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</si>
  <si>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</si>
  <si>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</si>
  <si>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</si>
  <si>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</si>
  <si>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</si>
  <si>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</si>
  <si>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</si>
  <si>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</si>
  <si>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</si>
  <si>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</si>
  <si>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</si>
  <si>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</si>
  <si>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</si>
  <si>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</si>
  <si>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</si>
  <si>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</si>
  <si>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</si>
  <si>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</si>
  <si>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</si>
  <si>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</si>
  <si>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</si>
  <si>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</si>
  <si>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</si>
  <si>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</si>
  <si>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</si>
  <si>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</si>
  <si>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</si>
  <si>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</si>
  <si>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</si>
  <si>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</si>
  <si>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</si>
  <si>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</si>
  <si>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</si>
  <si>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</si>
  <si>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</si>
  <si>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</si>
  <si>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</si>
  <si>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</si>
  <si>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</si>
  <si>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</si>
  <si>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</si>
  <si>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</si>
  <si>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</si>
  <si>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</si>
  <si>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</si>
  <si>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</si>
  <si>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</si>
  <si>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</si>
  <si>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</si>
  <si>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</si>
  <si>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</si>
  <si>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</si>
  <si>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</si>
  <si>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</si>
  <si>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</si>
  <si>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</si>
  <si>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</si>
  <si>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</si>
  <si>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</si>
  <si>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</si>
  <si>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</si>
  <si>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</si>
  <si>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</si>
  <si>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</si>
  <si>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</si>
  <si>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</si>
  <si>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</si>
  <si>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</si>
  <si>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</si>
  <si>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</si>
  <si>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</si>
  <si>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</si>
  <si>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</si>
  <si>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</si>
  <si>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</si>
  <si>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</si>
  <si>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</si>
  <si>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</si>
  <si>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</si>
  <si>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</si>
  <si>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</si>
  <si>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</si>
  <si>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</si>
  <si>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</si>
  <si>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</si>
  <si>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</si>
  <si>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</si>
  <si>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</si>
  <si>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</si>
  <si>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</si>
  <si>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</si>
  <si>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</si>
  <si>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</si>
  <si>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</si>
  <si>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</si>
  <si>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</si>
  <si>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</si>
  <si>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</si>
  <si>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</si>
  <si>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</si>
  <si>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</si>
  <si>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</si>
  <si>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</si>
  <si>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</si>
  <si>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</si>
  <si>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</si>
  <si>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</si>
  <si>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</si>
  <si>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</si>
  <si>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</si>
  <si>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</si>
  <si>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</si>
  <si>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</si>
  <si>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</si>
  <si>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</si>
  <si>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</si>
  <si>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</si>
  <si>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</si>
  <si>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</si>
  <si>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</si>
  <si>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</si>
  <si>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</si>
  <si>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</si>
  <si>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</si>
  <si>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</si>
  <si>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</si>
  <si>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</si>
  <si>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</si>
  <si>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</si>
  <si>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</si>
  <si>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</si>
  <si>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</si>
  <si>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</si>
  <si>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</si>
  <si>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</si>
  <si>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</si>
  <si>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</si>
  <si>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</si>
  <si>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</si>
  <si>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</si>
  <si>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</si>
  <si>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</si>
  <si>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</si>
  <si>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</si>
  <si>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</si>
  <si>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</si>
  <si>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</si>
  <si>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</si>
  <si>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</si>
  <si>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</si>
  <si>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</si>
  <si>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</si>
  <si>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</si>
  <si>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</si>
  <si>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</si>
  <si>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</si>
  <si>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</si>
  <si>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</si>
  <si>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</si>
  <si>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</si>
  <si>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</si>
  <si>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</si>
  <si>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</si>
  <si>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</si>
  <si>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</si>
  <si>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</si>
  <si>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</si>
  <si>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</si>
  <si>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</si>
  <si>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</si>
  <si>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</si>
  <si>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</si>
  <si>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</si>
  <si>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</si>
  <si>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</si>
  <si>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</si>
  <si>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</si>
  <si>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</si>
  <si>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</si>
  <si>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</si>
  <si>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</si>
  <si>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</si>
  <si>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</si>
  <si>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</si>
  <si>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</si>
  <si>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</si>
  <si>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</si>
  <si>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</si>
  <si>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</si>
  <si>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</si>
  <si>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</si>
  <si>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</si>
  <si>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</si>
  <si>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</si>
  <si>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</si>
  <si>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</si>
  <si>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</si>
  <si>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</si>
  <si>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</si>
  <si>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</si>
  <si>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</si>
  <si>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</si>
  <si>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</si>
  <si>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</si>
  <si>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</si>
  <si>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</si>
  <si>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</si>
  <si>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</si>
  <si>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</si>
  <si>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</si>
  <si>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</si>
  <si>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</si>
  <si>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</si>
  <si>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</si>
  <si>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</si>
  <si>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</si>
  <si>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</si>
  <si>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</si>
  <si>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</si>
  <si>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</si>
  <si>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</si>
  <si>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</si>
  <si>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</si>
  <si>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</si>
  <si>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</si>
  <si>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</si>
  <si>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</si>
  <si>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</si>
  <si>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</si>
  <si>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</si>
  <si>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</si>
  <si>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</si>
  <si>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</si>
  <si>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</si>
  <si>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</si>
  <si>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</si>
  <si>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</si>
  <si>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</si>
  <si>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</si>
  <si>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</si>
  <si>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</si>
  <si>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</si>
  <si>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</si>
  <si>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</si>
  <si>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</si>
  <si>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</si>
  <si>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</si>
  <si>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</si>
  <si>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</si>
  <si>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</si>
  <si>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</si>
  <si>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</si>
  <si>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</si>
  <si>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</si>
  <si>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</si>
  <si>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</si>
  <si>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</si>
  <si>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</si>
  <si>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</si>
  <si>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</si>
  <si>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</si>
  <si>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</si>
  <si>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</si>
  <si>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</si>
  <si>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</si>
  <si>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</si>
  <si>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</si>
  <si>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</si>
  <si>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</si>
  <si>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</si>
  <si>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</si>
  <si>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</si>
  <si>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</si>
  <si>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</si>
  <si>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</si>
  <si>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</si>
  <si>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</si>
  <si>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</si>
  <si>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</si>
  <si>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</si>
  <si>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</si>
  <si>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</si>
  <si>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</si>
  <si>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</si>
  <si>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</si>
  <si>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</si>
  <si>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</si>
  <si>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</si>
  <si>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</si>
  <si>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</si>
  <si>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</si>
  <si>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</si>
  <si>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</si>
  <si>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</si>
  <si>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</si>
  <si>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</si>
  <si>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</si>
  <si>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</si>
  <si>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</si>
  <si>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</si>
  <si>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</si>
  <si>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</si>
  <si>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</si>
  <si>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</si>
  <si>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</si>
  <si>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</si>
  <si>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</si>
  <si>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</si>
  <si>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</si>
  <si>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</si>
  <si>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</si>
  <si>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</si>
  <si>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</si>
  <si>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</si>
  <si>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</si>
  <si>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</si>
  <si>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</si>
  <si>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</si>
  <si>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</si>
  <si>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</si>
  <si>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</si>
  <si>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</si>
  <si>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</si>
  <si>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</si>
  <si>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</si>
  <si>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</si>
  <si>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</si>
  <si>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</si>
  <si>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</si>
  <si>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</si>
  <si>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</si>
  <si>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</si>
  <si>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</si>
  <si>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</si>
  <si>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</si>
  <si>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</si>
  <si>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</si>
  <si>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</si>
  <si>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</si>
  <si>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</si>
  <si>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</si>
  <si>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</si>
  <si>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</si>
  <si>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</si>
  <si>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</si>
  <si>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</si>
  <si>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</si>
  <si>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</si>
  <si>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</si>
  <si>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</si>
  <si>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</si>
  <si>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</si>
  <si>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</si>
  <si>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</si>
  <si>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</si>
  <si>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</si>
  <si>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</si>
  <si>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</si>
  <si>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</si>
  <si>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</si>
  <si>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</si>
  <si>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</si>
  <si>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</si>
  <si>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</si>
  <si>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</si>
  <si>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</si>
  <si>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</si>
  <si>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</si>
  <si>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</si>
  <si>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</si>
  <si>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</si>
  <si>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</si>
  <si>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</si>
  <si>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</si>
  <si>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</si>
  <si>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</si>
  <si>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</si>
  <si>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</si>
  <si>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</si>
  <si>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</si>
  <si>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</si>
  <si>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</si>
  <si>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</si>
  <si>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</si>
  <si>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</si>
  <si>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</si>
  <si>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</si>
  <si>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</si>
  <si>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</si>
  <si>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</si>
  <si>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</si>
  <si>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</si>
  <si>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</si>
  <si>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</si>
  <si>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</si>
  <si>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</si>
  <si>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</si>
  <si>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</si>
  <si>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</si>
  <si>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</si>
  <si>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</si>
  <si>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</si>
  <si>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</si>
  <si>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</si>
  <si>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</si>
  <si>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</si>
  <si>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</si>
  <si>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</si>
  <si>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</si>
  <si>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</si>
  <si>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</si>
  <si>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</si>
  <si>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</si>
  <si>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</si>
  <si>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</si>
  <si>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</si>
  <si>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</si>
  <si>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</si>
  <si>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</si>
  <si>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</si>
  <si>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</si>
  <si>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</si>
  <si>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</si>
  <si>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</si>
  <si>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</si>
  <si>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</si>
  <si>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</si>
  <si>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</si>
  <si>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</si>
  <si>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</si>
  <si>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</si>
  <si>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</si>
  <si>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</si>
  <si>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</si>
  <si>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</si>
  <si>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</si>
  <si>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</si>
  <si>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</si>
  <si>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</si>
  <si>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</si>
  <si>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</si>
  <si>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</si>
  <si>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</si>
  <si>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</si>
  <si>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</si>
  <si>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</si>
  <si>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</si>
  <si>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</si>
  <si>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</si>
  <si>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</si>
  <si>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</si>
  <si>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</si>
  <si>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</si>
  <si>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</si>
  <si>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</si>
  <si>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</si>
  <si>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</si>
  <si>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</si>
  <si>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</si>
  <si>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</si>
  <si>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</si>
  <si>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</si>
  <si>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</si>
  <si>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</si>
  <si>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</si>
  <si>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</si>
  <si>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</si>
  <si>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</si>
  <si>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</si>
  <si>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</si>
  <si>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</si>
  <si>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</si>
  <si>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</si>
  <si>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</si>
  <si>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</si>
  <si>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</si>
  <si>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</si>
  <si>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</si>
  <si>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</si>
  <si>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</si>
  <si>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</si>
  <si>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</si>
  <si>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</si>
  <si>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</si>
  <si>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</si>
  <si>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</si>
  <si>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</si>
  <si>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</si>
  <si>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</si>
  <si>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</si>
  <si>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</si>
  <si>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</si>
  <si>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</si>
  <si>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</si>
  <si>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</si>
  <si>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</si>
  <si>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</si>
  <si>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</si>
  <si>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</si>
  <si>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</si>
  <si>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</si>
  <si>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</si>
  <si>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</si>
  <si>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</si>
  <si>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</si>
  <si>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</si>
  <si>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</si>
  <si>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</si>
  <si>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</si>
  <si>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</si>
  <si>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</si>
  <si>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</si>
  <si>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</si>
  <si>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</si>
  <si>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</si>
  <si>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</si>
  <si>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</si>
  <si>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</si>
  <si>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</si>
  <si>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</si>
  <si>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</si>
  <si>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</si>
  <si>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</si>
  <si>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</si>
  <si>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</si>
  <si>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</si>
  <si>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</si>
  <si>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</si>
  <si>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</si>
  <si>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</si>
  <si>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</si>
  <si>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</si>
  <si>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</si>
  <si>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</si>
  <si>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</si>
  <si>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</si>
  <si>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</si>
  <si>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</si>
  <si>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</si>
  <si>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</si>
  <si>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</si>
  <si>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</si>
  <si>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</si>
  <si>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</si>
  <si>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</si>
  <si>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</si>
  <si>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</si>
  <si>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</si>
  <si>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</si>
  <si>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</si>
  <si>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</si>
  <si>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</si>
  <si>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</si>
  <si>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</si>
  <si>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</si>
  <si>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</si>
  <si>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</si>
  <si>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</si>
  <si>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</si>
  <si>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</si>
  <si>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</si>
  <si>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</si>
  <si>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</si>
  <si>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</si>
  <si>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</si>
  <si>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</si>
  <si>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</si>
  <si>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</si>
  <si>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</si>
  <si>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</si>
  <si>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</si>
  <si>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</si>
  <si>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</si>
  <si>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</si>
  <si>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</si>
  <si>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</si>
  <si>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</si>
  <si>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</si>
  <si>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</si>
  <si>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</si>
  <si>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</si>
  <si>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</si>
  <si>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</si>
  <si>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</si>
  <si>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</si>
  <si>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</si>
  <si>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</si>
  <si>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</si>
  <si>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</si>
  <si>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</si>
  <si>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</si>
  <si>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</si>
  <si>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</si>
  <si>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</si>
  <si>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</si>
  <si>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</si>
  <si>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</si>
  <si>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</si>
  <si>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</si>
  <si>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</si>
  <si>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</si>
  <si>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</si>
  <si>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</si>
  <si>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</si>
  <si>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</si>
  <si>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</si>
  <si>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</si>
  <si>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</si>
  <si>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</si>
  <si>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</si>
  <si>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</si>
  <si>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</si>
  <si>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</si>
  <si>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</si>
  <si>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</si>
  <si>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</si>
  <si>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</si>
  <si>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</si>
  <si>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</si>
  <si>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</si>
  <si>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</si>
  <si>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</si>
  <si>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</si>
  <si>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</si>
  <si>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</si>
  <si>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</si>
  <si>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</si>
  <si>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</si>
  <si>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</si>
  <si>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</si>
  <si>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</si>
  <si>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</si>
  <si>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</si>
  <si>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</si>
  <si>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</si>
  <si>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</si>
  <si>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</si>
  <si>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</si>
  <si>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</si>
  <si>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</si>
  <si>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</si>
  <si>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</si>
  <si>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</si>
  <si>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</si>
  <si>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</si>
  <si>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</si>
  <si>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</si>
  <si>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</si>
  <si>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</si>
  <si>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</si>
  <si>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</si>
  <si>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</si>
  <si>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</si>
  <si>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</si>
  <si>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</si>
  <si>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</si>
  <si>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</si>
  <si>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</si>
  <si>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</si>
  <si>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</si>
  <si>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</si>
  <si>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</si>
  <si>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</si>
  <si>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</si>
  <si>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</si>
  <si>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</si>
  <si>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</si>
  <si>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</si>
  <si>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</si>
  <si>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</si>
  <si>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</si>
  <si>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</si>
  <si>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</si>
  <si>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</si>
  <si>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</si>
  <si>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</si>
  <si>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</si>
  <si>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</si>
  <si>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</si>
  <si>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</si>
  <si>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</si>
  <si>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</si>
  <si>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</si>
  <si>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</si>
  <si>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</si>
  <si>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</si>
  <si>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</si>
  <si>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</si>
  <si>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</si>
  <si>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</si>
  <si>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</si>
  <si>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</si>
  <si>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</si>
  <si>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</si>
  <si>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</si>
  <si>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</si>
  <si>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</si>
  <si>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</si>
  <si>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</si>
  <si>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</si>
  <si>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</si>
  <si>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</si>
  <si>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</si>
  <si>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</si>
  <si>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</si>
  <si>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</si>
  <si>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</si>
  <si>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</si>
  <si>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</si>
  <si>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</si>
  <si>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</si>
  <si>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</si>
  <si>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</si>
  <si>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</si>
  <si>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</si>
  <si>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</si>
  <si>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</si>
  <si>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</si>
  <si>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</si>
  <si>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</si>
  <si>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</si>
  <si>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</si>
  <si>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</si>
  <si>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</si>
  <si>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</si>
  <si>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</si>
  <si>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</si>
  <si>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</si>
  <si>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</si>
  <si>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</si>
  <si>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</si>
  <si>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</si>
  <si>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</si>
  <si>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</si>
  <si>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</si>
  <si>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</si>
  <si>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</si>
  <si>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</si>
  <si>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</si>
  <si>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</si>
  <si>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</si>
  <si>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</si>
  <si>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</si>
  <si>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</si>
  <si>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</si>
  <si>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</si>
  <si>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</si>
  <si>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</si>
  <si>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</si>
  <si>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</si>
  <si>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</si>
  <si>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</si>
  <si>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</si>
  <si>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</si>
  <si>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</si>
  <si>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</si>
  <si>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</si>
  <si>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</si>
  <si>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</si>
  <si>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</si>
  <si>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</si>
  <si>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</si>
  <si>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</si>
  <si>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</si>
  <si>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</si>
  <si>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</si>
  <si>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</si>
  <si>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</si>
  <si>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</si>
  <si>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</si>
  <si>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</si>
  <si>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</si>
  <si>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</si>
  <si>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</si>
  <si>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</si>
  <si>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</si>
  <si>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</si>
  <si>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</si>
  <si>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</si>
  <si>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</si>
  <si>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</si>
  <si>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</si>
  <si>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</si>
  <si>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</si>
  <si>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</si>
  <si>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</si>
  <si>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</si>
  <si>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</si>
  <si>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</si>
  <si>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</si>
  <si>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</si>
  <si>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</si>
  <si>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</si>
  <si>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</si>
  <si>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</si>
  <si>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</si>
  <si>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</si>
  <si>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</si>
  <si>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</si>
  <si>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</si>
  <si>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</si>
  <si>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</si>
  <si>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</si>
  <si>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</si>
  <si>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</si>
  <si>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</si>
  <si>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</si>
  <si>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</si>
  <si>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</si>
  <si>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</si>
  <si>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</si>
  <si>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</si>
  <si>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</si>
  <si>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</si>
  <si>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</si>
  <si>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</si>
  <si>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</si>
  <si>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</si>
  <si>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</si>
  <si>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</si>
  <si>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</si>
  <si>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</si>
  <si>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</si>
  <si>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</si>
  <si>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</si>
  <si>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</si>
  <si>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</si>
  <si>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</si>
  <si>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</si>
  <si>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</si>
  <si>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</si>
  <si>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</si>
  <si>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</si>
  <si>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</si>
  <si>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</si>
  <si>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</si>
  <si>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</si>
  <si>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</si>
  <si>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</si>
  <si>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</si>
  <si>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</si>
  <si>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</si>
  <si>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</si>
  <si>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</si>
  <si>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</si>
  <si>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</si>
  <si>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</si>
  <si>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</si>
  <si>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</si>
  <si>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</si>
  <si>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</si>
  <si>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</si>
  <si>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</si>
  <si>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</si>
  <si>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</si>
  <si>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</si>
  <si>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</si>
  <si>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</si>
  <si>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</si>
  <si>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</si>
  <si>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</si>
  <si>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</si>
  <si>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</si>
  <si>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</si>
  <si>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</si>
  <si>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</si>
  <si>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</si>
  <si>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</si>
  <si>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</si>
  <si>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</si>
  <si>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</si>
  <si>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</si>
  <si>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</si>
  <si>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</si>
  <si>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</si>
  <si>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</si>
  <si>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</si>
  <si>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</si>
  <si>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</si>
  <si>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</si>
  <si>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</si>
  <si>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</si>
  <si>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</si>
  <si>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</si>
  <si>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</si>
  <si>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</si>
  <si>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</si>
  <si>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</si>
  <si>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</si>
  <si>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</si>
  <si>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</si>
  <si>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</si>
  <si>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</si>
  <si>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</si>
  <si>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</si>
  <si>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</si>
  <si>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</si>
  <si>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</si>
  <si>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</si>
  <si>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</si>
  <si>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</si>
  <si>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</si>
  <si>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</si>
  <si>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</si>
  <si>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</si>
  <si>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</si>
  <si>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</si>
  <si>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</si>
  <si>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</si>
  <si>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</si>
  <si>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</si>
  <si>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</si>
  <si>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</si>
  <si>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</si>
  <si>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</si>
  <si>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</si>
  <si>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</si>
  <si>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</si>
  <si>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</si>
  <si>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</si>
  <si>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</si>
  <si>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</si>
  <si>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</si>
  <si>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</si>
  <si>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</si>
  <si>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</si>
  <si>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</si>
  <si>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</si>
  <si>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</si>
  <si>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</si>
  <si>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</si>
  <si>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</si>
  <si>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</si>
  <si>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</si>
  <si>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</si>
  <si>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</si>
  <si>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</si>
  <si>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</si>
  <si>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</si>
  <si>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</si>
  <si>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</si>
  <si>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</si>
  <si>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</si>
  <si>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</si>
  <si>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</si>
  <si>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</si>
  <si>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</si>
  <si>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</si>
  <si>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</si>
  <si>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</si>
  <si>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</si>
  <si>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</si>
  <si>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</si>
  <si>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</si>
  <si>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</si>
  <si>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</si>
  <si>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</si>
  <si>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</si>
  <si>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</si>
  <si>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</si>
  <si>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</si>
  <si>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</si>
  <si>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</si>
  <si>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</si>
  <si>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</si>
  <si>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</si>
  <si>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</si>
  <si>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</si>
  <si>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</si>
  <si>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</si>
  <si>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</si>
  <si>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</si>
  <si>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</si>
  <si>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</si>
  <si>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</si>
  <si>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</si>
  <si>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</si>
  <si>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</si>
  <si>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</si>
  <si>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</si>
  <si>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</si>
  <si>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</si>
  <si>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</si>
  <si>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</si>
  <si>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</si>
  <si>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</si>
  <si>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</si>
  <si>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</si>
  <si>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</si>
  <si>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</si>
  <si>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</si>
  <si>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</si>
  <si>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</si>
  <si>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</si>
  <si>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</si>
  <si>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</si>
  <si>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</si>
  <si>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</si>
  <si>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</si>
  <si>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</si>
  <si>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</si>
  <si>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</si>
  <si>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</si>
  <si>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</si>
  <si>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</si>
  <si>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</si>
  <si>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</si>
  <si>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</si>
  <si>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</si>
  <si>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</si>
  <si>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</si>
  <si>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</si>
  <si>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</si>
  <si>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</si>
  <si>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</si>
  <si>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</si>
  <si>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</si>
  <si>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</si>
  <si>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</si>
  <si>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</si>
  <si>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</si>
  <si>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</si>
  <si>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</si>
  <si>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</si>
  <si>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</si>
  <si>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</si>
  <si>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</si>
  <si>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</si>
  <si>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</si>
  <si>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</si>
  <si>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</si>
  <si>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</si>
  <si>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</si>
  <si>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</si>
  <si>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</si>
  <si>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</si>
  <si>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</si>
  <si>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</si>
  <si>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</si>
  <si>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</si>
  <si>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</si>
  <si>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</si>
  <si>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</si>
  <si>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</si>
  <si>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</si>
  <si>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</si>
  <si>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</si>
  <si>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</si>
  <si>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</si>
  <si>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</si>
  <si>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</si>
  <si>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</si>
  <si>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</si>
  <si>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</si>
  <si>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</si>
  <si>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</si>
  <si>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</si>
  <si>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</si>
  <si>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</si>
  <si>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</si>
  <si>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</si>
  <si>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</si>
  <si>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</si>
  <si>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</si>
  <si>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</si>
  <si>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</si>
  <si>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</si>
  <si>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</si>
  <si>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</si>
  <si>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</si>
  <si>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</si>
  <si>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</si>
  <si>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</si>
  <si>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</si>
  <si>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</si>
  <si>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</si>
  <si>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</si>
  <si>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</si>
  <si>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</si>
  <si>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</si>
  <si>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</si>
  <si>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</si>
  <si>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</si>
  <si>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</si>
  <si>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</si>
  <si>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</si>
  <si>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</si>
  <si>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</si>
  <si>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</si>
  <si>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</si>
  <si>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</si>
  <si>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</si>
  <si>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</si>
  <si>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</si>
  <si>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</si>
  <si>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</si>
  <si>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</si>
  <si>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</si>
  <si>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</si>
  <si>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</si>
  <si>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</si>
  <si>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</si>
  <si>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</si>
  <si>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</si>
  <si>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</si>
  <si>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</si>
  <si>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</si>
  <si>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</si>
  <si>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</si>
  <si>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</si>
  <si>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</si>
  <si>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</si>
  <si>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</si>
  <si>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</si>
  <si>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</si>
  <si>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</si>
  <si>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</si>
  <si>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</si>
  <si>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</si>
  <si>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</si>
  <si>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</si>
  <si>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</si>
  <si>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</si>
  <si>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</si>
  <si>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</si>
  <si>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</si>
  <si>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</si>
  <si>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</si>
  <si>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</si>
  <si>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</si>
  <si>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</si>
  <si>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</si>
  <si>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</si>
  <si>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</si>
  <si>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</si>
  <si>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</si>
  <si>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</si>
  <si>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</si>
  <si>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</si>
  <si>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</si>
  <si>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</si>
  <si>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</si>
  <si>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</si>
  <si>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</si>
  <si>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</si>
  <si>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</si>
  <si>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</si>
  <si>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</si>
  <si>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</si>
  <si>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</si>
  <si>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</si>
  <si>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</si>
  <si>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</si>
  <si>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</si>
  <si>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</si>
  <si>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</si>
  <si>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</si>
  <si>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</si>
  <si>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</si>
  <si>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</si>
  <si>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</si>
  <si>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</si>
  <si>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</si>
  <si>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</si>
  <si>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</si>
  <si>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</si>
  <si>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</si>
  <si>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</si>
  <si>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</si>
  <si>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</si>
  <si>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</si>
  <si>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</si>
  <si>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</si>
  <si>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</si>
  <si>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</si>
  <si>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</si>
  <si>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</si>
  <si>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</si>
  <si>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</si>
  <si>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</si>
  <si>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</si>
  <si>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</si>
  <si>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</si>
  <si>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</si>
  <si>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</si>
  <si>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</si>
  <si>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</si>
  <si>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</si>
  <si>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</si>
  <si>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</si>
  <si>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</si>
  <si>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</si>
  <si>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</si>
  <si>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</si>
  <si>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</si>
  <si>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</si>
  <si>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</si>
  <si>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</si>
  <si>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</si>
  <si>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</si>
  <si>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</si>
  <si>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</si>
  <si>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</si>
  <si>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</si>
  <si>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</si>
  <si>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</si>
  <si>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</si>
  <si>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</si>
  <si>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</si>
  <si>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</si>
  <si>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</si>
  <si>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</si>
  <si>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</si>
  <si>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</si>
  <si>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</si>
  <si>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</si>
  <si>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</si>
  <si>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</si>
  <si>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</si>
  <si>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</si>
  <si>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</si>
  <si>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</si>
  <si>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</si>
  <si>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</si>
  <si>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</si>
  <si>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</si>
  <si>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</si>
  <si>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</si>
  <si>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</si>
  <si>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</si>
  <si>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</si>
  <si>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</si>
  <si>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</si>
  <si>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</si>
  <si>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</si>
  <si>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</si>
  <si>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</si>
  <si>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</si>
  <si>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</si>
  <si>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</si>
  <si>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</si>
  <si>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</si>
  <si>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</si>
  <si>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</si>
  <si>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</si>
  <si>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</si>
  <si>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</si>
  <si>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</si>
  <si>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</si>
  <si>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</si>
  <si>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</si>
  <si>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</si>
  <si>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</si>
  <si>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</si>
  <si>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</si>
  <si>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</si>
  <si>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</si>
  <si>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</si>
  <si>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</si>
  <si>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</si>
  <si>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</si>
  <si>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</si>
  <si>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</si>
  <si>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</si>
  <si>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</si>
  <si>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</si>
  <si>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</si>
  <si>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</si>
  <si>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</si>
  <si>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</si>
  <si>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</si>
  <si>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</si>
  <si>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</si>
  <si>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</si>
  <si>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</si>
  <si>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</si>
  <si>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</si>
  <si>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</si>
  <si>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</si>
  <si>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</si>
  <si>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</si>
  <si>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</si>
  <si>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</si>
  <si>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</si>
  <si>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</si>
  <si>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</si>
  <si>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</si>
  <si>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</si>
  <si>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</si>
  <si>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</si>
  <si>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</si>
  <si>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</si>
  <si>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</si>
  <si>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</si>
  <si>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</si>
  <si>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</si>
  <si>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</si>
  <si>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</si>
  <si>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</si>
  <si>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</si>
  <si>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</si>
  <si>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</si>
  <si>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</si>
  <si>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</si>
  <si>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</si>
  <si>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</si>
  <si>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</si>
  <si>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</si>
  <si>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</si>
  <si>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</si>
  <si>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</si>
  <si>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</si>
  <si>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</si>
  <si>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</si>
  <si>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</si>
  <si>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</si>
  <si>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</si>
  <si>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</si>
  <si>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</si>
  <si>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</si>
  <si>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</si>
  <si>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</si>
  <si>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</si>
  <si>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</si>
  <si>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</si>
  <si>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</si>
  <si>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</si>
  <si>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</si>
  <si>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</si>
  <si>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</si>
  <si>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</si>
  <si>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</si>
  <si>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</si>
  <si>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</si>
  <si>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</si>
  <si>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</si>
  <si>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</si>
  <si>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</si>
  <si>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</si>
  <si>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</si>
  <si>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</si>
  <si>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</si>
  <si>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</si>
  <si>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</si>
  <si>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</si>
  <si>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</si>
  <si>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</si>
  <si>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</si>
  <si>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</si>
  <si>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</si>
  <si>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</si>
  <si>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</si>
  <si>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</si>
  <si>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</si>
  <si>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</si>
  <si>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</si>
  <si>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</si>
  <si>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</si>
  <si>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</si>
  <si>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</si>
  <si>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</si>
  <si>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</si>
  <si>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</si>
  <si>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</si>
  <si>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</si>
  <si>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</si>
  <si>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</si>
  <si>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</si>
  <si>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</si>
  <si>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</si>
  <si>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</si>
  <si>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</si>
  <si>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</si>
  <si>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</si>
  <si>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</si>
  <si>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</si>
  <si>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</si>
  <si>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</si>
  <si>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</si>
  <si>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</si>
  <si>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</si>
  <si>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</si>
  <si>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</si>
  <si>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</si>
  <si>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</si>
  <si>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</si>
  <si>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</si>
  <si>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</si>
  <si>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</si>
  <si>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</si>
  <si>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</si>
  <si>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</si>
  <si>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</si>
  <si>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</si>
  <si>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</si>
  <si>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</si>
  <si>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</si>
  <si>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</si>
  <si>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</si>
  <si>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</si>
  <si>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</si>
  <si>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</si>
  <si>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</si>
  <si>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</si>
  <si>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</si>
  <si>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</si>
  <si>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</si>
  <si>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</si>
  <si>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</si>
  <si>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</si>
  <si>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</si>
  <si>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</si>
  <si>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</si>
  <si>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</si>
  <si>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</si>
  <si>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</si>
  <si>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</si>
  <si>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</si>
  <si>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</si>
  <si>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</si>
  <si>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</si>
  <si>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</si>
  <si>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</si>
  <si>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</si>
  <si>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</si>
  <si>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</si>
  <si>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</si>
  <si>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</si>
  <si>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</si>
  <si>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</si>
  <si>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</si>
  <si>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</si>
  <si>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</si>
  <si>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</si>
  <si>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</si>
  <si>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</si>
  <si>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</si>
  <si>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</si>
  <si>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</si>
  <si>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</si>
  <si>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</si>
  <si>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</si>
  <si>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</si>
  <si>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</si>
  <si>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</si>
  <si>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</si>
  <si>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</si>
  <si>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</si>
  <si>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</si>
  <si>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</si>
  <si>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</si>
  <si>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</si>
  <si>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</si>
  <si>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</si>
  <si>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</si>
  <si>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</si>
  <si>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</si>
  <si>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</si>
  <si>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</si>
  <si>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</si>
  <si>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</si>
  <si>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</si>
  <si>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</si>
  <si>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</si>
  <si>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</si>
  <si>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</si>
  <si>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</si>
  <si>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</si>
  <si>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</si>
  <si>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</si>
  <si>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</si>
  <si>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</si>
  <si>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</si>
  <si>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</si>
  <si>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</si>
  <si>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</si>
  <si>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</si>
  <si>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</si>
  <si>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</si>
  <si>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</si>
  <si>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</si>
  <si>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</si>
  <si>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</si>
  <si>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</si>
  <si>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</si>
  <si>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</si>
  <si>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</si>
  <si>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</si>
  <si>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</si>
  <si>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</si>
  <si>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</si>
  <si>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</si>
  <si>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</si>
  <si>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</si>
  <si>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</si>
  <si>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</si>
  <si>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</si>
  <si>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</si>
  <si>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</si>
  <si>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</si>
  <si>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</si>
  <si>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</si>
  <si>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</si>
  <si>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</si>
  <si>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</si>
  <si>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</si>
  <si>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</si>
  <si>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</si>
  <si>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</si>
  <si>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</si>
  <si>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</si>
  <si>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</si>
  <si>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</si>
  <si>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</si>
  <si>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</si>
  <si>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</si>
  <si>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</si>
  <si>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</si>
  <si>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</si>
  <si>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</si>
  <si>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</si>
  <si>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</si>
  <si>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</si>
  <si>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</si>
  <si>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</si>
  <si>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</si>
  <si>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</si>
  <si>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</si>
  <si>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</si>
  <si>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</si>
  <si>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</si>
  <si>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</si>
  <si>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</si>
  <si>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</si>
  <si>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</si>
  <si>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</si>
  <si>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</si>
  <si>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</si>
  <si>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</si>
  <si>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</si>
  <si>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</si>
  <si>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</si>
  <si>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</si>
  <si>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</si>
  <si>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</si>
  <si>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</si>
  <si>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</si>
  <si>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</si>
  <si>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</si>
  <si>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</si>
  <si>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</si>
  <si>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</si>
  <si>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</si>
  <si>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</si>
  <si>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</si>
  <si>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</si>
  <si>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</si>
  <si>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</si>
  <si>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</si>
  <si>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</si>
  <si>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</si>
  <si>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</si>
  <si>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</si>
  <si>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</si>
  <si>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</si>
  <si>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</si>
  <si>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</si>
  <si>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</si>
  <si>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</si>
  <si>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</si>
  <si>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</si>
  <si>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</si>
  <si>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</si>
  <si>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</si>
  <si>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</si>
  <si>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</si>
  <si>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</si>
  <si>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</si>
  <si>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</si>
  <si>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</si>
  <si>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</si>
  <si>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</si>
  <si>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</si>
  <si>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</si>
  <si>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</si>
  <si>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</si>
  <si>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</si>
  <si>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</si>
  <si>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</si>
  <si>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</si>
  <si>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</si>
  <si>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</si>
  <si>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</si>
  <si>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</si>
  <si>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</si>
  <si>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</si>
  <si>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</si>
  <si>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</si>
  <si>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</si>
  <si>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</si>
  <si>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</si>
  <si>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</si>
  <si>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</si>
  <si>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</si>
  <si>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</si>
  <si>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</si>
  <si>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</si>
  <si>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</si>
  <si>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</si>
  <si>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</si>
  <si>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</si>
  <si>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</si>
  <si>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</si>
  <si>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</si>
  <si>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</si>
  <si>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</si>
  <si>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</si>
  <si>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</si>
  <si>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</si>
  <si>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</si>
  <si>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</si>
  <si>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</si>
  <si>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</si>
  <si>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</si>
  <si>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</si>
  <si>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</si>
  <si>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</si>
  <si>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</si>
  <si>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</si>
  <si>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</si>
  <si>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</si>
  <si>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</si>
  <si>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</si>
  <si>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</si>
  <si>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</si>
  <si>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</si>
  <si>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</si>
  <si>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</si>
  <si>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</si>
  <si>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</si>
  <si>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</si>
  <si>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</si>
  <si>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</si>
  <si>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</si>
  <si>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</si>
  <si>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</si>
  <si>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</si>
  <si>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</si>
  <si>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</si>
  <si>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</si>
  <si>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</si>
  <si>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</si>
  <si>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</si>
  <si>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</si>
  <si>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</si>
  <si>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</si>
  <si>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</si>
  <si>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</si>
  <si>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</si>
  <si>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</si>
  <si>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</si>
  <si>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</si>
  <si>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</si>
  <si>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</si>
  <si>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</si>
  <si>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</si>
  <si>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</si>
  <si>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</si>
  <si>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</si>
  <si>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</si>
  <si>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</si>
  <si>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</si>
  <si>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</si>
  <si>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</si>
  <si>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</si>
  <si>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</si>
  <si>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</si>
  <si>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</si>
  <si>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</si>
  <si>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</si>
  <si>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</si>
  <si>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</si>
  <si>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</si>
  <si>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</si>
  <si>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</si>
  <si>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</si>
  <si>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</si>
  <si>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</si>
  <si>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</si>
  <si>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</si>
  <si>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</si>
  <si>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</si>
  <si>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</si>
  <si>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</si>
  <si>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</si>
  <si>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</si>
  <si>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</si>
  <si>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</si>
  <si>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</si>
  <si>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</si>
  <si>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</si>
  <si>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</si>
  <si>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</si>
  <si>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</si>
  <si>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</si>
  <si>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</si>
  <si>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</si>
  <si>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</si>
  <si>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</si>
  <si>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</si>
  <si>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</si>
  <si>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</si>
  <si>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</si>
  <si>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</si>
  <si>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</si>
  <si>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</si>
  <si>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</si>
  <si>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</si>
  <si>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</si>
  <si>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</si>
  <si>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</si>
  <si>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</si>
  <si>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</si>
  <si>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</si>
  <si>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</si>
  <si>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</si>
  <si>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</si>
  <si>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</si>
  <si>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</si>
  <si>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</si>
  <si>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</si>
  <si>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</si>
  <si>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</si>
  <si>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</si>
  <si>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</si>
  <si>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</si>
  <si>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</si>
  <si>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</si>
  <si>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</si>
  <si>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</si>
  <si>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</si>
  <si>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</si>
  <si>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</si>
  <si>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</si>
  <si>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</si>
  <si>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</si>
  <si>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</si>
  <si>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</si>
  <si>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</si>
  <si>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</si>
  <si>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</si>
  <si>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</si>
  <si>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</si>
  <si>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</si>
  <si>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</si>
  <si>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</si>
  <si>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</si>
  <si>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</si>
  <si>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</si>
  <si>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</si>
  <si>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</si>
  <si>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</si>
  <si>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</si>
  <si>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</si>
  <si>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</si>
  <si>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</si>
  <si>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</si>
  <si>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</si>
  <si>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</si>
  <si>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</si>
  <si>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</si>
  <si>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</si>
  <si>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</si>
  <si>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</si>
  <si>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</si>
  <si>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</si>
  <si>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</si>
  <si>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</si>
  <si>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</si>
  <si>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</si>
  <si>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</si>
  <si>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</si>
  <si>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</si>
  <si>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</si>
  <si>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</si>
  <si>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</si>
  <si>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</si>
  <si>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</si>
  <si>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</si>
  <si>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</si>
  <si>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</si>
  <si>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</si>
  <si>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</si>
  <si>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</si>
  <si>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</si>
  <si>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</si>
  <si>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</si>
  <si>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</si>
  <si>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</si>
  <si>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</si>
  <si>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</si>
  <si>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</si>
  <si>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</si>
  <si>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</si>
  <si>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</si>
  <si>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</si>
  <si>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</si>
  <si>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</si>
  <si>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</si>
  <si>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</si>
  <si>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</si>
  <si>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</si>
  <si>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</si>
  <si>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</si>
  <si>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</si>
  <si>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</si>
  <si>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</si>
  <si>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</si>
  <si>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</si>
  <si>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</si>
  <si>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</si>
  <si>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</si>
  <si>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</si>
  <si>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</si>
  <si>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</si>
  <si>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</si>
  <si>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</si>
  <si>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</si>
  <si>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</si>
  <si>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</si>
  <si>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</si>
  <si>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</si>
  <si>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</si>
  <si>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</si>
  <si>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</si>
  <si>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</si>
  <si>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</si>
  <si>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</si>
  <si>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</si>
  <si>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</si>
  <si>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</si>
  <si>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</si>
  <si>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</si>
  <si>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</si>
  <si>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</si>
  <si>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</si>
  <si>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</si>
  <si>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</si>
  <si>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</si>
  <si>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</si>
  <si>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</si>
  <si>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</si>
  <si>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</si>
  <si>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</si>
  <si>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</si>
  <si>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</si>
  <si>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</si>
  <si>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</si>
  <si>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</si>
  <si>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</si>
  <si>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</si>
  <si>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</si>
  <si>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</si>
  <si>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</si>
  <si>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</si>
  <si>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</si>
  <si>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</si>
  <si>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</si>
  <si>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</si>
  <si>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</si>
  <si>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</si>
  <si>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</si>
  <si>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</si>
  <si>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</si>
  <si>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</si>
  <si>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</si>
  <si>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</si>
  <si>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</si>
  <si>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</si>
  <si>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</si>
  <si>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</si>
  <si>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</si>
  <si>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</si>
  <si>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</si>
  <si>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</si>
  <si>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</si>
  <si>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</si>
  <si>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</si>
  <si>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</si>
  <si>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</si>
  <si>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</si>
  <si>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</si>
  <si>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</si>
  <si>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</si>
  <si>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</si>
  <si>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</si>
  <si>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</si>
  <si>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</si>
  <si>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</si>
  <si>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</si>
  <si>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</si>
  <si>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</si>
  <si>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</si>
  <si>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</si>
  <si>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</si>
  <si>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</si>
  <si>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</si>
  <si>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</si>
  <si>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</si>
  <si>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</si>
  <si>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</si>
  <si>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</si>
  <si>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</si>
  <si>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</si>
  <si>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</si>
  <si>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</si>
  <si>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</si>
  <si>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</si>
  <si>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</si>
  <si>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</si>
  <si>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</si>
  <si>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</si>
  <si>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</si>
  <si>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</si>
  <si>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</si>
  <si>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</si>
  <si>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</si>
  <si>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</si>
  <si>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</si>
  <si>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</si>
  <si>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</si>
  <si>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</si>
  <si>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</si>
  <si>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</si>
  <si>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</si>
  <si>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</si>
  <si>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</si>
  <si>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</si>
  <si>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</si>
  <si>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</si>
  <si>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</si>
  <si>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</si>
  <si>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</si>
  <si>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</si>
  <si>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</si>
  <si>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</si>
  <si>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</si>
  <si>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</si>
  <si>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</si>
  <si>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</si>
  <si>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</si>
  <si>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</si>
  <si>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</si>
  <si>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</si>
  <si>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</si>
  <si>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</si>
  <si>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</si>
  <si>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</si>
  <si>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</si>
  <si>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</si>
  <si>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</si>
  <si>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</si>
  <si>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</si>
  <si>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</si>
  <si>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</si>
  <si>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</si>
  <si>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</si>
  <si>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</si>
  <si>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</si>
  <si>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</si>
  <si>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</si>
  <si>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</si>
  <si>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</si>
  <si>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</si>
  <si>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</si>
  <si>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</si>
  <si>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</si>
  <si>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</si>
  <si>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</si>
  <si>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</si>
  <si>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</si>
  <si>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</si>
  <si>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</si>
  <si>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</si>
  <si>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</si>
  <si>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</si>
  <si>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</si>
  <si>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</si>
  <si>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</si>
  <si>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</si>
  <si>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</si>
  <si>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</si>
  <si>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</si>
  <si>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</si>
  <si>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</si>
  <si>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</si>
  <si>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</si>
  <si>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</si>
  <si>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</si>
  <si>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</si>
  <si>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</si>
  <si>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</si>
  <si>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</si>
  <si>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</si>
  <si>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</si>
  <si>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</si>
  <si>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</si>
  <si>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</si>
  <si>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</si>
  <si>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</si>
  <si>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</si>
  <si>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</si>
  <si>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</si>
  <si>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</si>
  <si>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</si>
  <si>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</si>
  <si>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</si>
  <si>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</si>
  <si>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</si>
  <si>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</si>
  <si>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</si>
  <si>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</si>
  <si>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</si>
  <si>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</si>
  <si>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</si>
  <si>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</si>
  <si>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</si>
  <si>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</si>
  <si>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</si>
  <si>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</si>
  <si>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</si>
  <si>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</si>
  <si>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</si>
  <si>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</si>
  <si>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</si>
  <si>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</si>
  <si>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</si>
  <si>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</si>
  <si>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</si>
  <si>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</si>
  <si>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</si>
  <si>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</si>
  <si>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</si>
  <si>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</si>
  <si>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</si>
  <si>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</si>
  <si>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</si>
  <si>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</si>
  <si>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</si>
  <si>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</si>
  <si>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</si>
  <si>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</si>
  <si>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</si>
  <si>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</si>
  <si>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</si>
  <si>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</si>
  <si>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</si>
  <si>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</si>
  <si>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</si>
  <si>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</si>
  <si>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</si>
  <si>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</si>
  <si>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</si>
  <si>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</si>
  <si>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</si>
  <si>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</si>
  <si>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</si>
  <si>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</si>
  <si>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</si>
  <si>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</si>
  <si>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</si>
  <si>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</si>
  <si>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</si>
  <si>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</si>
  <si>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</si>
  <si>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</si>
  <si>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</si>
  <si>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</si>
  <si>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</si>
  <si>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</si>
  <si>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</si>
  <si>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</si>
  <si>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</si>
  <si>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</si>
  <si>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</si>
  <si>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</si>
  <si>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</si>
  <si>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</si>
  <si>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</si>
  <si>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</si>
  <si>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</si>
  <si>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</si>
  <si>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</si>
  <si>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</si>
  <si>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</si>
  <si>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</si>
  <si>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</si>
  <si>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</si>
  <si>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</si>
  <si>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</si>
  <si>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</si>
  <si>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</si>
  <si>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</si>
  <si>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</si>
  <si>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</si>
  <si>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</si>
  <si>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</si>
  <si>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</si>
  <si>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</si>
  <si>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</si>
  <si>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</si>
  <si>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</si>
  <si>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</si>
  <si>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</si>
  <si>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</si>
  <si>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</si>
  <si>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</si>
  <si>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</si>
  <si>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</si>
  <si>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</si>
  <si>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</si>
  <si>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</si>
  <si>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</si>
  <si>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</si>
  <si>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</si>
  <si>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</si>
  <si>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</si>
  <si>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</si>
  <si>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</si>
  <si>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</si>
  <si>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</si>
  <si>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</si>
  <si>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</si>
  <si>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</si>
  <si>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</si>
  <si>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</si>
  <si>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</si>
  <si>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</si>
  <si>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</si>
  <si>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</si>
  <si>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</si>
  <si>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</si>
  <si>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</si>
  <si>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</si>
  <si>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</si>
  <si>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</si>
  <si>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</si>
  <si>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</si>
  <si>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</si>
  <si>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</si>
  <si>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</si>
  <si>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</si>
  <si>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</si>
  <si>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</si>
  <si>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</si>
  <si>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</si>
  <si>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</si>
  <si>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</si>
  <si>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</si>
  <si>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</si>
  <si>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</si>
  <si>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</si>
  <si>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</si>
  <si>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</si>
  <si>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</si>
  <si>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</si>
  <si>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</si>
  <si>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</si>
  <si>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</si>
  <si>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</si>
  <si>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</si>
  <si>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</si>
  <si>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</si>
  <si>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</si>
  <si>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</si>
  <si>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</si>
  <si>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</si>
  <si>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</si>
  <si>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</si>
  <si>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</si>
  <si>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</si>
  <si>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</si>
  <si>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</si>
  <si>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</si>
  <si>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</si>
  <si>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</si>
  <si>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</si>
  <si>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</si>
  <si>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</si>
  <si>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</si>
  <si>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</si>
  <si>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</si>
  <si>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</si>
  <si>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</si>
  <si>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</si>
  <si>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</si>
  <si>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</si>
  <si>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</si>
  <si>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</si>
  <si>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</si>
  <si>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</si>
  <si>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</si>
  <si>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</si>
  <si>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</si>
  <si>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</si>
  <si>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</si>
  <si>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</si>
  <si>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</si>
  <si>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</si>
  <si>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</si>
  <si>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</si>
  <si>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</si>
  <si>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</si>
  <si>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</si>
  <si>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</si>
  <si>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</si>
  <si>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</si>
  <si>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</si>
  <si>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</si>
  <si>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</si>
  <si>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</si>
  <si>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</si>
  <si>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</si>
  <si>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</si>
  <si>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</si>
  <si>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</si>
  <si>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</si>
  <si>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</si>
  <si>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</si>
  <si>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</si>
  <si>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</si>
  <si>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</si>
  <si>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</si>
  <si>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</si>
  <si>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</si>
  <si>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</si>
  <si>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</si>
  <si>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</si>
  <si>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</si>
  <si>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</si>
  <si>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</si>
  <si>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</si>
  <si>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</si>
  <si>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</si>
  <si>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</si>
  <si>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</si>
  <si>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</si>
  <si>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</si>
  <si>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</si>
  <si>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</si>
  <si>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</si>
  <si>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</si>
  <si>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</si>
  <si>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</si>
  <si>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</si>
  <si>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</si>
  <si>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</si>
  <si>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</si>
  <si>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</si>
  <si>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</si>
  <si>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</si>
  <si>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</si>
  <si>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</si>
  <si>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</si>
  <si>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</si>
  <si>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</si>
  <si>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</si>
  <si>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</si>
  <si>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</si>
  <si>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</si>
  <si>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</si>
  <si>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</si>
  <si>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</si>
  <si>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</si>
  <si>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</si>
  <si>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</si>
  <si>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</si>
  <si>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</si>
  <si>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</si>
  <si>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</si>
  <si>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</si>
  <si>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</si>
  <si>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</si>
  <si>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</si>
  <si>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</si>
  <si>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</si>
  <si>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</si>
  <si>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</si>
  <si>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</si>
  <si>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</si>
  <si>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</si>
  <si>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</si>
  <si>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</si>
  <si>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</si>
  <si>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</si>
  <si>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</si>
  <si>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</si>
  <si>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</si>
  <si>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</si>
  <si>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</si>
  <si>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</si>
  <si>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</si>
  <si>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</si>
  <si>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</si>
  <si>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</si>
  <si>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</si>
  <si>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</si>
  <si>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</si>
  <si>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</si>
  <si>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</si>
  <si>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</si>
  <si>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</si>
  <si>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</si>
  <si>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</si>
  <si>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</si>
  <si>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</si>
  <si>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</si>
  <si>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</si>
  <si>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</si>
  <si>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</si>
  <si>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</si>
  <si>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</si>
  <si>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</si>
  <si>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</si>
  <si>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</si>
  <si>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</si>
  <si>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</si>
  <si>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</si>
  <si>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</si>
  <si>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</si>
  <si>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</si>
  <si>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</si>
  <si>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</si>
  <si>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</si>
  <si>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</si>
  <si>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</si>
  <si>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</si>
  <si>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</si>
  <si>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</si>
  <si>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</si>
  <si>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</si>
  <si>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</si>
  <si>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</si>
  <si>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</si>
  <si>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</si>
  <si>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</si>
  <si>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</si>
  <si>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</si>
  <si>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</si>
  <si>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</si>
  <si>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</si>
  <si>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</si>
  <si>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</si>
  <si>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</si>
  <si>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</si>
  <si>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</si>
  <si>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</si>
  <si>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</si>
  <si>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</si>
  <si>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</si>
  <si>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</si>
  <si>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</si>
  <si>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</si>
  <si>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</si>
  <si>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</si>
  <si>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</si>
  <si>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</si>
  <si>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</si>
  <si>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</si>
  <si>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</si>
  <si>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</si>
  <si>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</si>
  <si>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</si>
  <si>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</si>
  <si>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</si>
  <si>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</si>
  <si>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</si>
  <si>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</si>
  <si>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</si>
  <si>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</si>
  <si>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</si>
  <si>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</si>
  <si>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</si>
  <si>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</si>
  <si>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</si>
  <si>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</si>
  <si>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</si>
  <si>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</si>
  <si>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</si>
  <si>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</si>
  <si>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</si>
  <si>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</si>
  <si>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</si>
  <si>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</si>
  <si>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</si>
  <si>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</si>
  <si>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</si>
  <si>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</si>
  <si>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</si>
  <si>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</si>
  <si>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</si>
  <si>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</si>
  <si>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</si>
  <si>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</si>
  <si>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</si>
  <si>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</si>
  <si>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</si>
  <si>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</si>
  <si>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</si>
  <si>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</si>
  <si>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</si>
  <si>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</si>
  <si>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</si>
  <si>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</si>
  <si>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</si>
  <si>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</si>
  <si>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</si>
  <si>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</si>
  <si>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</si>
  <si>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</si>
  <si>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</si>
  <si>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</si>
  <si>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</si>
  <si>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</si>
  <si>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</si>
  <si>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</si>
  <si>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</si>
  <si>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</si>
  <si>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</si>
  <si>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</si>
  <si>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</si>
  <si>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</si>
  <si>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</si>
  <si>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</si>
  <si>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</si>
  <si>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</si>
  <si>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</si>
  <si>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</si>
  <si>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</si>
  <si>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</si>
  <si>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</si>
  <si>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</si>
  <si>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</si>
  <si>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</si>
  <si>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</si>
  <si>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</si>
  <si>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</si>
  <si>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</si>
  <si>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</si>
  <si>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</si>
  <si>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</si>
  <si>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</si>
  <si>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</si>
  <si>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</si>
  <si>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</si>
  <si>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</si>
  <si>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</si>
  <si>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</si>
  <si>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</si>
  <si>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</si>
  <si>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</si>
  <si>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</si>
  <si>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</si>
  <si>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</si>
  <si>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</si>
  <si>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</si>
  <si>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</si>
  <si>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</si>
  <si>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</si>
  <si>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</si>
  <si>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</si>
  <si>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</si>
  <si>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</si>
  <si>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</si>
  <si>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</si>
  <si>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</si>
  <si>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</si>
  <si>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</si>
  <si>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</si>
  <si>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</si>
  <si>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</si>
  <si>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</si>
  <si>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</si>
  <si>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</si>
  <si>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</si>
  <si>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</si>
  <si>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</si>
  <si>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</si>
  <si>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</si>
  <si>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</si>
  <si>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</si>
  <si>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</si>
  <si>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</si>
  <si>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</si>
  <si>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</si>
  <si>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</si>
  <si>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</si>
  <si>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</si>
  <si>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</si>
  <si>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</si>
  <si>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</si>
  <si>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</si>
  <si>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</si>
  <si>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</si>
  <si>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</si>
  <si>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</si>
  <si>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</si>
  <si>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</si>
  <si>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</si>
  <si>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</si>
  <si>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</si>
  <si>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</si>
  <si>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</si>
  <si>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</si>
  <si>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</si>
  <si>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</si>
  <si>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</si>
  <si>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</si>
  <si>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</si>
  <si>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</si>
  <si>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</si>
  <si>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</si>
  <si>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</si>
  <si>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</si>
  <si>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</si>
  <si>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</si>
  <si>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</si>
  <si>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</si>
  <si>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</si>
  <si>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</si>
  <si>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</si>
  <si>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</si>
  <si>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</si>
  <si>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</si>
  <si>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</si>
  <si>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</si>
  <si>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</si>
  <si>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</si>
  <si>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</si>
  <si>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</si>
  <si>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</si>
  <si>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</si>
  <si>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</si>
  <si>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</si>
  <si>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</si>
  <si>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</si>
  <si>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</si>
  <si>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</si>
  <si>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</si>
  <si>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</si>
  <si>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</si>
  <si>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</si>
  <si>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</si>
  <si>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</si>
  <si>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</si>
  <si>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</si>
  <si>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</si>
  <si>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</si>
  <si>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</si>
  <si>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</si>
  <si>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</si>
  <si>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</si>
  <si>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</si>
  <si>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</si>
  <si>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</si>
  <si>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</si>
  <si>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</si>
  <si>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</si>
  <si>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</si>
  <si>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</si>
  <si>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</si>
  <si>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</si>
  <si>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</si>
  <si>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</si>
  <si>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</si>
  <si>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</si>
  <si>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</si>
  <si>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</si>
  <si>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</si>
  <si>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</si>
  <si>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</si>
  <si>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</si>
  <si>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</si>
  <si>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</si>
  <si>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</si>
  <si>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</si>
  <si>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</si>
  <si>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</si>
  <si>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</si>
  <si>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</si>
  <si>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</si>
  <si>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</si>
  <si>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</si>
  <si>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</si>
  <si>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</si>
  <si>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</si>
  <si>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</si>
  <si>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</si>
  <si>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</si>
  <si>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</si>
  <si>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</si>
  <si>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</si>
  <si>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</si>
  <si>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</si>
  <si>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</si>
  <si>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</si>
  <si>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</si>
  <si>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</si>
  <si>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</si>
  <si>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</si>
  <si>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</si>
  <si>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</si>
  <si>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</si>
  <si>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</si>
  <si>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</si>
  <si>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</si>
  <si>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</si>
  <si>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</si>
  <si>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</si>
  <si>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</si>
  <si>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</si>
  <si>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</si>
  <si>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</si>
  <si>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</si>
  <si>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</si>
  <si>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</si>
  <si>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</si>
  <si>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</si>
  <si>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</si>
  <si>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</si>
  <si>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</si>
  <si>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</si>
  <si>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</si>
  <si>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</si>
  <si>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</si>
  <si>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</si>
  <si>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</si>
  <si>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</si>
  <si>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</si>
  <si>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</si>
  <si>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</si>
  <si>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</si>
  <si>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</si>
  <si>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</si>
  <si>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</si>
  <si>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</si>
  <si>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</si>
  <si>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</si>
  <si>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</si>
  <si>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</si>
  <si>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</si>
  <si>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</si>
  <si>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</si>
  <si>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</si>
  <si>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</si>
  <si>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</si>
  <si>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</si>
  <si>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</si>
  <si>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</si>
  <si>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</si>
  <si>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</si>
  <si>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</si>
  <si>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</si>
  <si>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</si>
  <si>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</si>
  <si>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</si>
  <si>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</si>
  <si>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</si>
  <si>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</si>
  <si>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</si>
  <si>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</si>
  <si>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</si>
  <si>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</si>
  <si>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</si>
  <si>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</si>
  <si>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</si>
  <si>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</si>
  <si>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</si>
  <si>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</si>
  <si>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</si>
  <si>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</si>
  <si>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</si>
  <si>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</si>
  <si>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</si>
  <si>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</si>
  <si>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</si>
  <si>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</si>
  <si>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</si>
  <si>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</si>
  <si>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</si>
  <si>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</si>
  <si>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</si>
  <si>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</si>
  <si>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</si>
  <si>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</si>
  <si>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</si>
  <si>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</si>
  <si>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</si>
  <si>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</si>
  <si>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</si>
  <si>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</si>
  <si>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</si>
  <si>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</si>
  <si>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</si>
  <si>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</si>
  <si>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</si>
  <si>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</si>
  <si>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</si>
  <si>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</si>
  <si>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</si>
  <si>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</si>
  <si>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</si>
  <si>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</si>
  <si>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</si>
  <si>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</si>
  <si>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</si>
  <si>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</si>
  <si>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</si>
  <si>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</si>
  <si>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</si>
  <si>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</si>
  <si>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</si>
  <si>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</si>
  <si>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</si>
  <si>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</si>
  <si>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</si>
  <si>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</si>
  <si>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</si>
  <si>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</si>
  <si>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</si>
  <si>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</si>
  <si>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</si>
  <si>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</si>
  <si>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</si>
  <si>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</si>
  <si>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</si>
  <si>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</si>
  <si>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</si>
  <si>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</si>
  <si>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</si>
  <si>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</si>
  <si>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</si>
  <si>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</si>
  <si>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</si>
  <si>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</si>
  <si>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</si>
  <si>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</si>
  <si>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</si>
  <si>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</si>
  <si>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</si>
  <si>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</si>
  <si>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</si>
  <si>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</si>
  <si>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</si>
  <si>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</si>
  <si>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</si>
  <si>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</si>
  <si>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</si>
  <si>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</si>
  <si>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</si>
  <si>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</si>
  <si>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</si>
  <si>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</si>
  <si>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</si>
  <si>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</si>
  <si>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</si>
  <si>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</si>
  <si>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</si>
  <si>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</si>
  <si>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</si>
  <si>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</si>
  <si>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</si>
  <si>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</si>
  <si>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</si>
  <si>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</si>
  <si>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</si>
  <si>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</si>
  <si>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</si>
  <si>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</si>
  <si>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</si>
  <si>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</si>
  <si>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</si>
  <si>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</si>
  <si>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</si>
  <si>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</si>
  <si>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</si>
  <si>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</si>
  <si>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</si>
  <si>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</si>
  <si>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</si>
  <si>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</si>
  <si>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</si>
  <si>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</si>
  <si>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</si>
  <si>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</si>
  <si>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</si>
  <si>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</si>
  <si>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</si>
  <si>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</si>
  <si>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</si>
  <si>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</si>
  <si>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</si>
  <si>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</si>
  <si>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</si>
  <si>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</si>
  <si>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</si>
  <si>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</si>
  <si>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</si>
  <si>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</si>
  <si>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</si>
  <si>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</si>
  <si>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</si>
  <si>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</si>
  <si>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</si>
  <si>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</si>
  <si>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</si>
  <si>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</si>
  <si>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</si>
  <si>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</si>
  <si>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</si>
  <si>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</si>
  <si>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</si>
  <si>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</si>
  <si>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</si>
  <si>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</si>
  <si>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</si>
  <si>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</si>
  <si>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</si>
  <si>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</si>
  <si>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</si>
  <si>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</si>
  <si>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</si>
  <si>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</si>
  <si>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</si>
  <si>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</si>
  <si>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</si>
  <si>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</si>
  <si>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</si>
  <si>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</si>
  <si>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</si>
  <si>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</si>
  <si>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</si>
  <si>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</si>
  <si>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</si>
  <si>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</si>
  <si>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</si>
  <si>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</si>
  <si>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</si>
  <si>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</si>
  <si>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</si>
  <si>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</si>
  <si>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</si>
  <si>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</si>
  <si>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</si>
  <si>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</si>
  <si>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</si>
  <si>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</si>
  <si>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</si>
  <si>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</si>
  <si>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</si>
  <si>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</si>
  <si>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</si>
  <si>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</si>
  <si>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</si>
  <si>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</si>
  <si>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</si>
  <si>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</si>
  <si>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</si>
  <si>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</si>
  <si>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</si>
  <si>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</si>
  <si>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</si>
  <si>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</si>
  <si>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</si>
  <si>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</si>
  <si>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</si>
  <si>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</si>
  <si>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</si>
  <si>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</si>
  <si>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</si>
  <si>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</si>
  <si>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</si>
  <si>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</si>
  <si>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</si>
  <si>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</si>
  <si>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</si>
  <si>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</si>
  <si>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</si>
  <si>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</si>
  <si>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</si>
  <si>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</si>
  <si>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</si>
  <si>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</si>
  <si>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</si>
  <si>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</si>
  <si>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</si>
  <si>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</si>
  <si>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</si>
  <si>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</si>
  <si>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</si>
  <si>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</si>
  <si>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</si>
  <si>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</si>
  <si>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</si>
  <si>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</si>
  <si>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</si>
  <si>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</si>
  <si>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</si>
  <si>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</si>
  <si>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</si>
  <si>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</si>
  <si>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</si>
  <si>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</si>
  <si>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</si>
  <si>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</si>
  <si>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</si>
  <si>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</si>
  <si>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</si>
  <si>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</si>
  <si>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</si>
  <si>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</si>
  <si>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</si>
  <si>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</si>
  <si>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</si>
  <si>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</si>
  <si>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</si>
  <si>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</si>
  <si>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</si>
  <si>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</si>
  <si>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</si>
  <si>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</si>
  <si>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</si>
  <si>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</si>
  <si>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</si>
  <si>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</si>
  <si>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</si>
  <si>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</si>
  <si>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</si>
  <si>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</si>
  <si>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</si>
  <si>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</si>
  <si>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</si>
  <si>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</si>
  <si>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</si>
  <si>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</si>
  <si>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</si>
  <si>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</si>
  <si>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</si>
  <si>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</si>
  <si>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</si>
  <si>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</si>
  <si>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</si>
  <si>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</si>
  <si>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</si>
  <si>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</si>
  <si>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</si>
  <si>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</si>
  <si>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</si>
  <si>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</si>
  <si>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</si>
  <si>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</si>
  <si>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</si>
  <si>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</si>
  <si>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</si>
  <si>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</si>
  <si>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</si>
  <si>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</si>
  <si>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</si>
  <si>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</si>
  <si>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</si>
  <si>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</si>
  <si>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</si>
  <si>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</si>
  <si>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</si>
  <si>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</si>
  <si>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</si>
  <si>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</si>
  <si>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</si>
  <si>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</si>
  <si>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</si>
  <si>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</si>
  <si>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</si>
  <si>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</si>
  <si>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</si>
  <si>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</si>
  <si>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</si>
  <si>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</si>
  <si>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</si>
  <si>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</si>
  <si>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</si>
  <si>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</si>
  <si>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</si>
  <si>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</si>
  <si>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</si>
  <si>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</si>
  <si>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</si>
  <si>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</si>
  <si>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</si>
  <si>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</si>
  <si>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</si>
  <si>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</si>
  <si>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</si>
  <si>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</si>
  <si>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</si>
  <si>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</si>
  <si>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</si>
  <si>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</si>
  <si>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</si>
  <si>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</si>
  <si>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</si>
  <si>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</si>
  <si>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</si>
  <si>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</si>
  <si>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</si>
  <si>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</si>
  <si>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</si>
  <si>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</si>
  <si>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</si>
  <si>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</si>
  <si>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</si>
  <si>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</si>
  <si>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</si>
  <si>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</si>
  <si>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</si>
  <si>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</si>
  <si>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</si>
  <si>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</si>
  <si>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</si>
  <si>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</si>
  <si>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</si>
  <si>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</si>
  <si>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</si>
  <si>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</si>
  <si>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</si>
  <si>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</si>
  <si>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</si>
  <si>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</si>
  <si>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</si>
  <si>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</si>
  <si>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</si>
  <si>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</si>
  <si>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</si>
  <si>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</si>
  <si>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</si>
  <si>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</si>
  <si>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</si>
  <si>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</si>
  <si>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</si>
  <si>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</si>
  <si>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</si>
  <si>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</si>
  <si>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</si>
  <si>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</si>
  <si>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</si>
  <si>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</si>
  <si>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</si>
  <si>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</si>
  <si>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</si>
  <si>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</si>
  <si>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</si>
  <si>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</si>
  <si>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</si>
  <si>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</si>
  <si>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</si>
  <si>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</si>
  <si>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</si>
  <si>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</si>
  <si>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</si>
  <si>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</si>
  <si>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</si>
  <si>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</si>
  <si>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</si>
  <si>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</si>
  <si>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</si>
  <si>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</si>
  <si>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</si>
  <si>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</si>
  <si>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</si>
  <si>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</si>
  <si>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</si>
  <si>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</si>
  <si>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</si>
  <si>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</si>
  <si>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</si>
  <si>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</si>
  <si>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</si>
  <si>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</si>
  <si>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</si>
  <si>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</si>
  <si>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</si>
  <si>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</si>
  <si>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</si>
  <si>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</si>
  <si>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</si>
  <si>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</si>
  <si>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</si>
  <si>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</si>
  <si>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</si>
  <si>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</si>
  <si>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</si>
  <si>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</si>
  <si>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</si>
  <si>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</si>
  <si>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</si>
  <si>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</si>
  <si>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</si>
  <si>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</si>
  <si>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</si>
  <si>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</si>
  <si>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</si>
  <si>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</si>
  <si>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</si>
  <si>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</si>
  <si>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</si>
  <si>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</si>
  <si>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</si>
  <si>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</si>
  <si>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</si>
  <si>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</si>
  <si>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</si>
  <si>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</si>
  <si>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</si>
  <si>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</si>
  <si>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</si>
  <si>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</si>
  <si>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</si>
  <si>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</si>
  <si>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</si>
  <si>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</si>
  <si>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</si>
  <si>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</si>
  <si>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</si>
  <si>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</si>
  <si>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</si>
  <si>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</si>
  <si>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</si>
  <si>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</si>
  <si>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</si>
  <si>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</si>
  <si>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</si>
  <si>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</si>
  <si>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</si>
  <si>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</si>
  <si>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</si>
  <si>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</si>
  <si>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</si>
  <si>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</si>
  <si>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</si>
  <si>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</si>
  <si>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</si>
  <si>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</si>
  <si>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</si>
  <si>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</si>
  <si>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</si>
  <si>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</si>
  <si>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</si>
  <si>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</si>
  <si>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</si>
  <si>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</si>
  <si>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</si>
  <si>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</si>
  <si>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</si>
  <si>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</si>
  <si>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</si>
  <si>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</si>
  <si>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</si>
  <si>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</si>
  <si>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</si>
  <si>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</si>
  <si>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</si>
  <si>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</si>
  <si>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</si>
  <si>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</si>
  <si>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</si>
  <si>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</si>
  <si>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</si>
  <si>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</si>
  <si>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</si>
  <si>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</si>
  <si>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</si>
  <si>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</si>
  <si>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</si>
  <si>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</si>
  <si>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</si>
  <si>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</si>
  <si>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</si>
  <si>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</si>
  <si>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</si>
  <si>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</si>
  <si>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</si>
  <si>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</si>
  <si>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</si>
  <si>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</si>
  <si>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</si>
  <si>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</si>
  <si>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</si>
  <si>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</si>
  <si>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</si>
  <si>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</si>
  <si>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</si>
  <si>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</si>
  <si>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</si>
  <si>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</si>
  <si>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</si>
  <si>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</si>
  <si>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</si>
  <si>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</si>
  <si>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</si>
  <si>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</si>
  <si>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</si>
  <si>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</si>
  <si>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</si>
  <si>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</si>
  <si>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</si>
  <si>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</si>
  <si>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</si>
  <si>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</si>
  <si>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</si>
  <si>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</si>
  <si>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</si>
  <si>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</si>
  <si>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</si>
  <si>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</si>
  <si>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</si>
  <si>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</si>
  <si>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</si>
  <si>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</si>
  <si>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</si>
  <si>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</si>
  <si>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</si>
  <si>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</si>
  <si>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</si>
  <si>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</si>
  <si>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</si>
  <si>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</si>
  <si>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</si>
  <si>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</si>
  <si>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</si>
  <si>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</si>
  <si>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</si>
  <si>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</si>
  <si>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</si>
  <si>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</si>
  <si>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</si>
  <si>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</si>
  <si>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</si>
  <si>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</si>
  <si>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</si>
  <si>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</si>
  <si>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</si>
  <si>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</si>
  <si>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</si>
  <si>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</si>
  <si>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</si>
  <si>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</si>
  <si>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</si>
  <si>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</si>
  <si>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</si>
  <si>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</si>
  <si>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</si>
  <si>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</si>
  <si>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</si>
  <si>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</si>
  <si>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</si>
  <si>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</si>
  <si>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</si>
  <si>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</si>
  <si>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</si>
  <si>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</si>
  <si>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</si>
  <si>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</si>
  <si>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</si>
  <si>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</si>
  <si>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</si>
  <si>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</si>
  <si>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</si>
  <si>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</si>
  <si>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</si>
  <si>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</si>
  <si>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</si>
  <si>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</si>
  <si>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</si>
  <si>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</si>
  <si>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</si>
  <si>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</si>
  <si>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</si>
  <si>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</si>
  <si>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</si>
  <si>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</si>
  <si>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</si>
  <si>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</si>
  <si>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</si>
  <si>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</si>
  <si>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</si>
  <si>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</si>
  <si>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</si>
  <si>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</si>
  <si>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</si>
  <si>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</si>
  <si>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</si>
  <si>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</si>
  <si>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</si>
  <si>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</si>
  <si>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</si>
  <si>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</si>
  <si>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</si>
  <si>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</si>
  <si>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</si>
  <si>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</si>
  <si>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</si>
  <si>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</si>
  <si>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</si>
  <si>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</si>
  <si>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</si>
  <si>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</si>
  <si>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</si>
  <si>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</si>
  <si>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</si>
  <si>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</si>
  <si>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</si>
  <si>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</si>
  <si>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</si>
  <si>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</si>
  <si>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</si>
  <si>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</si>
  <si>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</si>
  <si>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</si>
  <si>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</si>
  <si>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</si>
  <si>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</si>
  <si>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</si>
  <si>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</si>
  <si>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</si>
  <si>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</si>
  <si>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</si>
  <si>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</si>
  <si>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</si>
  <si>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</si>
  <si>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</si>
  <si>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</si>
  <si>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</si>
  <si>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</si>
  <si>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</si>
  <si>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</si>
  <si>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</si>
  <si>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</si>
  <si>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</si>
  <si>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</si>
  <si>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</si>
  <si>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</si>
  <si>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</si>
  <si>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</si>
  <si>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</si>
  <si>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</si>
  <si>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</si>
  <si>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</si>
  <si>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</si>
  <si>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</si>
  <si>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</si>
  <si>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</si>
  <si>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</si>
  <si>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</si>
  <si>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</si>
  <si>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</si>
  <si>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</si>
  <si>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</si>
  <si>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</si>
  <si>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</si>
  <si>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</si>
  <si>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</si>
  <si>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</si>
  <si>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</si>
  <si>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</si>
  <si>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</si>
  <si>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</si>
  <si>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</si>
  <si>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</si>
  <si>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</si>
  <si>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</si>
  <si>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</si>
  <si>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</si>
  <si>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</si>
  <si>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</si>
  <si>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</si>
  <si>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</si>
  <si>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</si>
  <si>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</si>
  <si>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</si>
  <si>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</si>
  <si>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</si>
  <si>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</si>
  <si>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</si>
  <si>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</si>
  <si>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</si>
  <si>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</si>
  <si>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</si>
  <si>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</si>
  <si>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</si>
  <si>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</si>
  <si>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</si>
  <si>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</si>
  <si>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</si>
  <si>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</si>
  <si>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</si>
  <si>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</si>
  <si>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</si>
  <si>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</si>
  <si>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</si>
  <si>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</si>
  <si>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</si>
  <si>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</si>
  <si>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</si>
  <si>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</si>
  <si>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</si>
  <si>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</si>
  <si>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</si>
  <si>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</si>
  <si>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</si>
  <si>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</si>
  <si>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</si>
  <si>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</si>
  <si>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</si>
  <si>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</si>
  <si>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</si>
  <si>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</si>
  <si>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</si>
  <si>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</si>
  <si>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</si>
  <si>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</si>
  <si>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</si>
  <si>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</si>
  <si>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</si>
  <si>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</si>
  <si>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</si>
  <si>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</si>
  <si>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</si>
  <si>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</si>
  <si>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</si>
  <si>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</si>
  <si>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</si>
  <si>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</si>
  <si>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</si>
  <si>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</si>
  <si>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</si>
  <si>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</si>
  <si>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</si>
  <si>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</si>
  <si>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</si>
  <si>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</si>
  <si>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</si>
  <si>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</si>
  <si>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</si>
  <si>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</si>
  <si>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</si>
  <si>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</si>
  <si>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</si>
  <si>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</si>
  <si>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</si>
  <si>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</si>
  <si>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</si>
  <si>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</si>
  <si>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</si>
  <si>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</si>
  <si>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</si>
  <si>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</si>
  <si>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</si>
  <si>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</si>
  <si>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</si>
  <si>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</si>
  <si>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</si>
  <si>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</si>
  <si>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</si>
  <si>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</si>
  <si>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</si>
  <si>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</si>
  <si>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</si>
  <si>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</si>
  <si>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</si>
  <si>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</si>
  <si>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</si>
  <si>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</si>
  <si>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</si>
  <si>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</si>
  <si>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</si>
  <si>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</si>
  <si>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</si>
  <si>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</si>
  <si>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</si>
  <si>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</si>
  <si>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</si>
  <si>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</si>
  <si>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</si>
  <si>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</si>
  <si>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</si>
  <si>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</si>
  <si>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</si>
  <si>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</si>
  <si>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</si>
  <si>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</si>
  <si>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</si>
  <si>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</si>
  <si>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</si>
  <si>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</si>
  <si>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</si>
  <si>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</si>
  <si>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</si>
  <si>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</si>
  <si>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</si>
  <si>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</si>
  <si>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</si>
  <si>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</si>
  <si>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</si>
  <si>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</si>
  <si>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</si>
  <si>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</si>
  <si>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</si>
  <si>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</si>
  <si>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</si>
  <si>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</si>
  <si>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</si>
  <si>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</si>
  <si>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</si>
  <si>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</si>
  <si>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</si>
  <si>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</si>
  <si>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</si>
  <si>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</si>
  <si>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</si>
  <si>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</si>
  <si>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</si>
  <si>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</si>
  <si>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</si>
  <si>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</si>
  <si>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</si>
  <si>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</si>
  <si>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</si>
  <si>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</si>
  <si>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</si>
  <si>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</si>
  <si>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</si>
  <si>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</si>
  <si>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</si>
  <si>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</si>
  <si>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</si>
  <si>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</si>
  <si>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</si>
  <si>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</si>
  <si>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</si>
  <si>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</si>
  <si>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</si>
  <si>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</si>
  <si>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</si>
  <si>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</si>
  <si>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</si>
  <si>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</si>
  <si>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</si>
  <si>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</si>
  <si>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</si>
  <si>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</si>
  <si>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</si>
  <si>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</si>
  <si>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</si>
  <si>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</si>
  <si>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</si>
  <si>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</si>
  <si>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</si>
  <si>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</si>
  <si>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</si>
  <si>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</si>
  <si>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</si>
  <si>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</si>
  <si>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</si>
  <si>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</si>
  <si>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</si>
  <si>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</si>
  <si>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</si>
  <si>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</si>
  <si>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</si>
  <si>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</si>
  <si>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</si>
  <si>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</si>
  <si>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</si>
  <si>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</si>
  <si>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</si>
  <si>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</si>
  <si>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</si>
  <si>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</si>
  <si>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</si>
  <si>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</si>
  <si>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</si>
  <si>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</si>
  <si>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</si>
  <si>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</si>
  <si>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</si>
  <si>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</si>
  <si>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</si>
  <si>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</si>
  <si>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</si>
  <si>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</si>
  <si>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</si>
  <si>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</si>
  <si>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</si>
  <si>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</si>
  <si>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</si>
  <si>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</si>
  <si>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</si>
  <si>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</si>
  <si>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</si>
  <si>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</si>
  <si>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</si>
  <si>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</si>
  <si>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</si>
  <si>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</si>
  <si>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</si>
  <si>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</si>
  <si>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</si>
  <si>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</si>
  <si>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</si>
  <si>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</si>
  <si>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</si>
  <si>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</si>
  <si>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</si>
  <si>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</si>
  <si>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</si>
  <si>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</si>
  <si>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</si>
  <si>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</si>
  <si>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</si>
  <si>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</si>
  <si>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</si>
  <si>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</si>
  <si>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</si>
  <si>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</si>
  <si>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</si>
  <si>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</si>
  <si>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</si>
  <si>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</si>
  <si>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</si>
  <si>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</si>
  <si>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</si>
  <si>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</si>
  <si>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</si>
  <si>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</si>
  <si>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</si>
  <si>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</si>
  <si>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</si>
  <si>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</si>
  <si>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</si>
  <si>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</si>
  <si>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</si>
  <si>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</si>
  <si>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</si>
  <si>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</si>
  <si>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</si>
  <si>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</si>
  <si>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</si>
  <si>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</si>
  <si>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</si>
  <si>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</si>
  <si>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</si>
  <si>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</si>
  <si>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</si>
  <si>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</si>
  <si>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</si>
  <si>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</si>
  <si>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</si>
  <si>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</si>
  <si>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</si>
  <si>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</si>
  <si>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</si>
  <si>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</si>
  <si>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</si>
  <si>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</si>
  <si>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</si>
  <si>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</si>
  <si>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</si>
  <si>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</si>
  <si>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</si>
  <si>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</si>
  <si>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</si>
  <si>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</si>
  <si>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</si>
  <si>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</si>
  <si>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</si>
  <si>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</si>
  <si>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</si>
  <si>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</si>
  <si>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</si>
  <si>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</si>
  <si>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</si>
  <si>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</si>
  <si>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</si>
  <si>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</si>
  <si>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</si>
  <si>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</si>
  <si>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</si>
  <si>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</si>
  <si>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</si>
  <si>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</si>
  <si>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</si>
  <si>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</si>
  <si>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</si>
  <si>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</si>
  <si>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</si>
  <si>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</si>
  <si>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</si>
  <si>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</si>
  <si>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</si>
  <si>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</si>
  <si>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</si>
  <si>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</si>
  <si>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</si>
  <si>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</si>
  <si>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</si>
  <si>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</si>
  <si>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</si>
  <si>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</si>
  <si>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</si>
  <si>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</si>
  <si>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</si>
  <si>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</si>
  <si>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</si>
  <si>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</si>
  <si>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</si>
  <si>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</si>
  <si>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</si>
  <si>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</si>
  <si>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</si>
  <si>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</si>
  <si>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</si>
  <si>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</si>
  <si>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</si>
  <si>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</si>
  <si>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</si>
  <si>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</si>
  <si>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</si>
  <si>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</si>
  <si>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</si>
  <si>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</si>
  <si>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</si>
  <si>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</si>
  <si>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</si>
  <si>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</si>
  <si>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</si>
  <si>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</si>
  <si>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</si>
  <si>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</si>
  <si>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</si>
  <si>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</si>
  <si>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</si>
  <si>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</si>
  <si>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</si>
  <si>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</si>
  <si>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</si>
  <si>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</si>
  <si>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</si>
  <si>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</si>
  <si>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</si>
  <si>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</si>
  <si>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</si>
  <si>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</si>
  <si>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</si>
  <si>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</si>
  <si>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</si>
  <si>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</si>
  <si>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</si>
  <si>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</si>
  <si>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</si>
  <si>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</si>
  <si>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</si>
  <si>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</si>
  <si>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</si>
  <si>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</si>
  <si>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</si>
  <si>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</si>
  <si>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</si>
  <si>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</si>
  <si>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</si>
  <si>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</si>
  <si>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</si>
  <si>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</si>
  <si>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</si>
  <si>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</si>
  <si>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</si>
  <si>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</si>
  <si>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</si>
  <si>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</si>
  <si>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</si>
  <si>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</si>
  <si>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</si>
  <si>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</si>
  <si>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</si>
  <si>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</si>
  <si>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</si>
  <si>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</si>
  <si>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</si>
  <si>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</si>
  <si>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</si>
  <si>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</si>
  <si>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</si>
  <si>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</si>
  <si>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</si>
  <si>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</si>
  <si>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</si>
  <si>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</si>
  <si>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</si>
  <si>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</si>
  <si>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</si>
  <si>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</si>
  <si>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</si>
  <si>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</si>
  <si>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</si>
  <si>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</si>
  <si>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</si>
  <si>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</si>
  <si>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</si>
  <si>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</si>
  <si>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</si>
  <si>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</si>
  <si>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</si>
  <si>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</si>
  <si>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</si>
  <si>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</si>
  <si>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</si>
  <si>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</si>
  <si>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</si>
  <si>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</si>
  <si>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</si>
  <si>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</si>
  <si>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</si>
  <si>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</si>
  <si>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</si>
  <si>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</si>
  <si>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</si>
  <si>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</si>
  <si>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</si>
  <si>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</si>
  <si>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</si>
  <si>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</si>
  <si>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</si>
  <si>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</si>
  <si>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</si>
  <si>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</si>
  <si>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</si>
  <si>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</si>
  <si>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</si>
  <si>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</si>
  <si>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</si>
  <si>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</si>
  <si>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</si>
  <si>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</si>
  <si>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</si>
  <si>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</si>
  <si>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</si>
  <si>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</si>
  <si>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</si>
  <si>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</si>
  <si>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</si>
  <si>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</si>
  <si>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</si>
  <si>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</si>
  <si>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</si>
  <si>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</si>
  <si>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</si>
  <si>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</si>
  <si>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</si>
  <si>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</si>
  <si>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</si>
  <si>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</si>
  <si>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</si>
  <si>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</si>
  <si>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</si>
  <si>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</si>
  <si>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</si>
  <si>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</si>
  <si>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</si>
  <si>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</si>
  <si>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</si>
  <si>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</si>
  <si>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</si>
  <si>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</si>
  <si>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</si>
  <si>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</si>
  <si>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</si>
  <si>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</si>
  <si>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</si>
  <si>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</si>
  <si>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</si>
  <si>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</si>
  <si>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</si>
  <si>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</si>
  <si>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</si>
  <si>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</si>
  <si>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</si>
  <si>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</si>
  <si>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</si>
  <si>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</si>
  <si>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</si>
  <si>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</si>
  <si>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</si>
  <si>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</si>
  <si>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</si>
  <si>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</si>
  <si>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</si>
  <si>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</si>
  <si>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</si>
  <si>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</si>
  <si>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</si>
  <si>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</si>
  <si>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</si>
  <si>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</si>
  <si>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</si>
  <si>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</si>
  <si>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</si>
  <si>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</si>
  <si>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</si>
  <si>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</si>
  <si>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</si>
  <si>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</si>
  <si>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</si>
  <si>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</si>
  <si>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</si>
  <si>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</si>
  <si>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</si>
  <si>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</si>
  <si>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</si>
  <si>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</si>
  <si>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</si>
  <si>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</si>
  <si>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</si>
  <si>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</si>
  <si>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</si>
  <si>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</si>
  <si>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</si>
  <si>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</si>
  <si>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</si>
  <si>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</si>
  <si>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</si>
  <si>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</si>
  <si>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</si>
  <si>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</si>
  <si>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</si>
  <si>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</si>
  <si>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</si>
  <si>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</si>
  <si>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</si>
  <si>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</si>
  <si>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</si>
  <si>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</si>
  <si>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</si>
  <si>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</si>
  <si>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</si>
  <si>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</si>
  <si>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</si>
  <si>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</si>
  <si>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</si>
  <si>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</si>
  <si>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</si>
  <si>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</si>
  <si>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</si>
  <si>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</si>
  <si>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</si>
  <si>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</si>
  <si>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</si>
  <si>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</si>
  <si>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</si>
  <si>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</si>
  <si>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</si>
  <si>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</si>
  <si>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</si>
  <si>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</si>
  <si>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</si>
  <si>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</si>
  <si>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</si>
  <si>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</si>
  <si>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</si>
  <si>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</si>
  <si>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</si>
  <si>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</si>
  <si>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</si>
  <si>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</si>
  <si>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</si>
  <si>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</si>
  <si>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</si>
  <si>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</si>
  <si>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</si>
  <si>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</si>
  <si>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</si>
  <si>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</si>
  <si>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</si>
  <si>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</si>
  <si>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</si>
  <si>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</si>
  <si>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</si>
  <si>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</si>
  <si>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</si>
  <si>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</si>
  <si>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</si>
  <si>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</si>
  <si>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</si>
  <si>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</si>
  <si>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</si>
  <si>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</si>
  <si>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</si>
  <si>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</si>
  <si>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</si>
  <si>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</si>
  <si>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</si>
  <si>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</si>
  <si>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</si>
  <si>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</si>
  <si>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</si>
  <si>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</si>
  <si>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</si>
  <si>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</si>
  <si>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</si>
  <si>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</si>
  <si>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</si>
  <si>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</si>
  <si>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</si>
  <si>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</si>
  <si>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</si>
  <si>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</si>
  <si>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</si>
  <si>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</si>
  <si>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</si>
  <si>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</si>
  <si>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</si>
  <si>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</si>
  <si>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</si>
  <si>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</si>
  <si>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</si>
  <si>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</si>
  <si>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</si>
  <si>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</si>
  <si>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</si>
  <si>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</si>
  <si>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</si>
  <si>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</si>
  <si>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</si>
  <si>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</si>
  <si>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</si>
  <si>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</si>
  <si>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</si>
  <si>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</si>
  <si>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</si>
  <si>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</si>
  <si>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</si>
  <si>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</si>
  <si>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</si>
  <si>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</si>
  <si>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</si>
  <si>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</si>
  <si>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</si>
  <si>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</si>
  <si>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</si>
  <si>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</si>
  <si>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</si>
  <si>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</si>
  <si>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</si>
  <si>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</si>
  <si>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</si>
  <si>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</si>
  <si>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</si>
  <si>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</si>
  <si>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</si>
  <si>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</si>
  <si>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</si>
  <si>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</si>
  <si>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</si>
  <si>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</si>
  <si>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</si>
  <si>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</si>
  <si>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</si>
  <si>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</si>
  <si>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</si>
  <si>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</si>
  <si>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</si>
  <si>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</si>
  <si>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</si>
  <si>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</si>
  <si>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</si>
  <si>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</si>
  <si>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</si>
  <si>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</si>
  <si>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</si>
  <si>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</si>
  <si>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</si>
  <si>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</si>
  <si>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</si>
  <si>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</si>
  <si>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</si>
  <si>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</si>
  <si>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</si>
  <si>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</si>
  <si>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</si>
  <si>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</si>
  <si>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</si>
  <si>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</si>
  <si>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</si>
  <si>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</si>
  <si>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</si>
  <si>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</si>
  <si>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</si>
  <si>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</si>
  <si>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</si>
  <si>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</si>
  <si>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</si>
  <si>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</si>
  <si>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</si>
  <si>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</si>
  <si>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</si>
  <si>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</si>
  <si>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</si>
  <si>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</si>
  <si>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</si>
  <si>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</si>
  <si>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</si>
  <si>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</si>
  <si>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</si>
  <si>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</si>
  <si>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</si>
  <si>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</si>
  <si>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</si>
  <si>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</si>
  <si>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</si>
  <si>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</si>
  <si>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</si>
  <si>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</si>
  <si>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</si>
  <si>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</si>
  <si>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</si>
  <si>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</si>
  <si>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</si>
  <si>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</si>
  <si>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</si>
  <si>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</si>
  <si>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</si>
  <si>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</si>
  <si>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</si>
  <si>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</si>
  <si>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</si>
  <si>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</si>
  <si>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</si>
  <si>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</si>
  <si>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</si>
  <si>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</si>
  <si>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</si>
  <si>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</si>
  <si>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</si>
  <si>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</si>
  <si>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</si>
  <si>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</si>
  <si>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</si>
  <si>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</si>
  <si>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</si>
  <si>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</si>
  <si>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</si>
  <si>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</si>
  <si>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</si>
  <si>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</si>
  <si>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</si>
  <si>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</si>
  <si>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</si>
  <si>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</si>
  <si>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</si>
  <si>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</si>
  <si>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</si>
  <si>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</si>
  <si>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</si>
  <si>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</si>
  <si>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</si>
  <si>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</si>
  <si>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</si>
  <si>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</si>
  <si>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</si>
  <si>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</si>
  <si>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</si>
  <si>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</si>
  <si>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</si>
  <si>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</si>
  <si>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</si>
  <si>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</si>
  <si>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</si>
  <si>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</si>
  <si>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</si>
  <si>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</si>
  <si>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</si>
  <si>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</si>
  <si>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</si>
  <si>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</si>
  <si>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</si>
  <si>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</si>
  <si>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</si>
  <si>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</si>
  <si>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</si>
  <si>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</si>
  <si>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</si>
  <si>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</si>
  <si>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</si>
  <si>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</si>
  <si>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</si>
  <si>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</si>
  <si>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</si>
  <si>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</si>
  <si>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</si>
  <si>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</si>
  <si>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</si>
  <si>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</si>
  <si>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</si>
  <si>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</si>
  <si>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</si>
  <si>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</si>
  <si>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</si>
  <si>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</si>
  <si>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</si>
  <si>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</si>
  <si>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</si>
  <si>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</si>
  <si>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</si>
  <si>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</si>
  <si>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</si>
  <si>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</si>
  <si>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</si>
  <si>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</si>
  <si>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</si>
  <si>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</si>
  <si>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</si>
  <si>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</si>
  <si>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</si>
  <si>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</si>
  <si>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</si>
  <si>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</si>
  <si>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</si>
  <si>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</si>
  <si>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</si>
  <si>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</si>
  <si>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</si>
  <si>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</si>
  <si>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</si>
  <si>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</si>
  <si>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</si>
  <si>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</si>
  <si>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</si>
  <si>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</si>
  <si>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</si>
  <si>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</si>
  <si>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</si>
  <si>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</si>
  <si>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</si>
  <si>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</si>
  <si>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</si>
  <si>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</si>
  <si>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</si>
  <si>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</si>
  <si>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</si>
  <si>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</si>
  <si>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</si>
  <si>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</si>
  <si>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</si>
  <si>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</si>
  <si>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</si>
  <si>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</si>
  <si>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</si>
  <si>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</si>
  <si>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</si>
  <si>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</si>
  <si>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</si>
  <si>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</si>
  <si>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</si>
  <si>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</si>
  <si>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</si>
  <si>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</si>
  <si>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</si>
  <si>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</si>
  <si>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</si>
  <si>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</si>
  <si>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</si>
  <si>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</si>
  <si>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</si>
  <si>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</si>
  <si>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</si>
  <si>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</si>
  <si>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</si>
  <si>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</si>
  <si>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</si>
  <si>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</si>
  <si>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</si>
  <si>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</si>
  <si>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</si>
  <si>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</si>
  <si>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</si>
  <si>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</si>
  <si>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</si>
  <si>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</si>
  <si>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</si>
  <si>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</si>
  <si>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</si>
  <si>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</si>
  <si>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</si>
  <si>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</si>
  <si>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</si>
  <si>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</si>
  <si>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</si>
  <si>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</si>
  <si>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</si>
  <si>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</si>
  <si>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</si>
  <si>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</si>
  <si>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</si>
  <si>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</si>
  <si>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</si>
  <si>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</si>
  <si>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</si>
  <si>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</si>
  <si>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</si>
  <si>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</si>
  <si>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</si>
  <si>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</si>
  <si>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</si>
  <si>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</si>
  <si>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</si>
  <si>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</si>
  <si>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</si>
  <si>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</si>
  <si>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</si>
  <si>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</si>
  <si>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</si>
  <si>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</si>
  <si>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</si>
  <si>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</si>
  <si>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</si>
  <si>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</si>
  <si>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</si>
  <si>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</si>
  <si>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</si>
  <si>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</si>
  <si>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</si>
  <si>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</si>
  <si>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</si>
  <si>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</si>
  <si>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</si>
  <si>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</si>
  <si>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</si>
  <si>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</si>
  <si>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</si>
  <si>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</si>
  <si>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</si>
  <si>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</si>
  <si>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</si>
  <si>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</si>
  <si>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</si>
  <si>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</si>
  <si>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</si>
  <si>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</si>
  <si>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</si>
  <si>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</si>
  <si>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</si>
  <si>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</si>
  <si>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</si>
  <si>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</si>
  <si>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</si>
  <si>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</si>
  <si>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</si>
  <si>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</si>
  <si>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</si>
  <si>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</si>
  <si>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</si>
  <si>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</si>
  <si>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</si>
  <si>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</si>
  <si>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</si>
  <si>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</si>
  <si>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</si>
  <si>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</si>
  <si>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</si>
  <si>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</si>
  <si>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</si>
  <si>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</si>
  <si>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</si>
  <si>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</si>
  <si>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</si>
  <si>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</si>
  <si>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</si>
  <si>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</si>
  <si>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</si>
  <si>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</si>
  <si>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</si>
  <si>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</si>
  <si>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</si>
  <si>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</si>
  <si>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</si>
  <si>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</si>
  <si>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</si>
  <si>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</si>
  <si>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</si>
  <si>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</si>
  <si>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</si>
  <si>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</si>
  <si>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</si>
  <si>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</si>
  <si>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</si>
  <si>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</si>
  <si>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</si>
  <si>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</si>
  <si>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</si>
  <si>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</si>
  <si>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</si>
  <si>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</si>
  <si>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</si>
  <si>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</si>
  <si>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</si>
  <si>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</si>
  <si>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</si>
  <si>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</si>
  <si>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</si>
  <si>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</si>
  <si>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</si>
  <si>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</si>
  <si>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</si>
  <si>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</si>
  <si>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</si>
  <si>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</si>
  <si>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</si>
  <si>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</si>
  <si>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</si>
  <si>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</si>
  <si>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</si>
  <si>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</si>
  <si>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</si>
  <si>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</si>
  <si>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</si>
  <si>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</si>
  <si>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</si>
  <si>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</si>
  <si>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</si>
  <si>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</si>
  <si>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</si>
  <si>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</si>
  <si>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</si>
  <si>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</si>
  <si>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</si>
  <si>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</si>
  <si>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</si>
  <si>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</si>
  <si>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</si>
  <si>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</si>
  <si>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</si>
  <si>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</si>
  <si>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</si>
  <si>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</si>
  <si>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</si>
  <si>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</si>
  <si>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</si>
  <si>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</si>
  <si>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</si>
  <si>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</si>
  <si>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</si>
  <si>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</si>
  <si>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</si>
  <si>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</si>
  <si>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</si>
  <si>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</si>
  <si>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</si>
  <si>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</si>
  <si>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</si>
  <si>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</si>
  <si>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</si>
  <si>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</si>
  <si>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</si>
  <si>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</si>
  <si>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</si>
  <si>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</si>
  <si>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</si>
  <si>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</si>
  <si>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</si>
  <si>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</si>
  <si>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</si>
  <si>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</si>
  <si>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</si>
  <si>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</si>
  <si>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</si>
  <si>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</si>
  <si>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</si>
  <si>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</si>
  <si>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</si>
  <si>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</si>
  <si>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</si>
  <si>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</si>
  <si>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</si>
  <si>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</si>
  <si>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</si>
  <si>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</si>
  <si>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</si>
  <si>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</si>
  <si>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</si>
  <si>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</si>
  <si>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</si>
  <si>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</si>
  <si>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</si>
  <si>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</si>
  <si>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</si>
  <si>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</si>
  <si>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</si>
  <si>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</si>
  <si>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</si>
  <si>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</si>
  <si>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</si>
  <si>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</si>
  <si>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</si>
  <si>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</si>
  <si>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</si>
  <si>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</si>
  <si>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</si>
  <si>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</si>
  <si>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</si>
  <si>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</si>
  <si>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</si>
  <si>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</si>
  <si>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</si>
  <si>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</si>
  <si>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</si>
  <si>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</si>
  <si>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</si>
  <si>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</si>
  <si>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</si>
  <si>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</si>
  <si>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</si>
  <si>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</si>
  <si>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</si>
  <si>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</si>
  <si>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</si>
  <si>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</si>
  <si>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</si>
  <si>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</si>
  <si>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</si>
  <si>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</si>
  <si>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</si>
  <si>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</si>
  <si>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</si>
  <si>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</si>
  <si>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</si>
  <si>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</si>
  <si>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</si>
  <si>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</si>
  <si>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</si>
  <si>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</si>
  <si>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</si>
  <si>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</si>
  <si>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</si>
  <si>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</si>
  <si>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</si>
  <si>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</si>
  <si>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</si>
  <si>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</si>
  <si>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</si>
  <si>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</si>
  <si>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</si>
  <si>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</si>
  <si>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</si>
  <si>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</si>
  <si>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</si>
  <si>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</si>
  <si>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</si>
  <si>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</si>
  <si>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</si>
  <si>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</si>
  <si>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</si>
  <si>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</si>
  <si>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</si>
  <si>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</si>
  <si>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</si>
  <si>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</si>
  <si>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</si>
  <si>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</si>
  <si>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</si>
  <si>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</si>
  <si>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</si>
  <si>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</si>
  <si>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</si>
  <si>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</si>
  <si>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</si>
  <si>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</si>
  <si>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</si>
  <si>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</si>
  <si>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</si>
  <si>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</si>
  <si>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</si>
  <si>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</si>
  <si>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</si>
  <si>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</si>
  <si>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</si>
  <si>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</si>
  <si>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</si>
  <si>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</si>
  <si>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</si>
  <si>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</si>
  <si>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</si>
  <si>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</si>
  <si>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</si>
  <si>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</si>
  <si>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</si>
  <si>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</si>
  <si>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</si>
  <si>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</si>
  <si>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</si>
  <si>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</si>
  <si>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</si>
  <si>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</si>
  <si>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</si>
  <si>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</si>
  <si>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</si>
  <si>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</si>
  <si>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</si>
  <si>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</si>
  <si>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</si>
  <si>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</si>
  <si>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</si>
  <si>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</si>
  <si>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</si>
  <si>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</si>
  <si>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</si>
  <si>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</si>
  <si>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</si>
  <si>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</si>
  <si>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</si>
  <si>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</si>
  <si>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</si>
  <si>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</si>
  <si>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</si>
  <si>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</si>
  <si>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</si>
  <si>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</si>
  <si>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</si>
  <si>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</si>
  <si>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</si>
  <si>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</si>
  <si>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</si>
  <si>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</si>
  <si>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</si>
  <si>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</si>
  <si>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</si>
  <si>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</si>
  <si>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</si>
  <si>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</si>
  <si>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</si>
  <si>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</si>
  <si>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</si>
  <si>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</si>
  <si>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</si>
  <si>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</si>
  <si>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</si>
  <si>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</si>
  <si>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</si>
  <si>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</si>
  <si>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</si>
  <si>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</si>
  <si>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</si>
  <si>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</si>
  <si>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</si>
  <si>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</si>
  <si>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</si>
  <si>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</si>
  <si>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</si>
  <si>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</si>
  <si>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</si>
  <si>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</si>
  <si>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</si>
  <si>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</si>
  <si>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</si>
  <si>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</si>
  <si>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</si>
  <si>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</si>
  <si>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</si>
  <si>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</si>
  <si>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</si>
  <si>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</si>
  <si>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</si>
  <si>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</si>
  <si>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</si>
  <si>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</si>
  <si>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</si>
  <si>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</si>
  <si>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</si>
  <si>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</si>
  <si>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</si>
  <si>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</si>
  <si>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</si>
  <si>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</si>
  <si>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</si>
  <si>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</si>
  <si>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</si>
  <si>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</si>
  <si>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</si>
  <si>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</si>
  <si>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</si>
  <si>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</si>
  <si>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</si>
  <si>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</si>
  <si>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</si>
  <si>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</si>
  <si>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</si>
  <si>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</si>
  <si>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</si>
  <si>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</si>
  <si>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</si>
  <si>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</si>
  <si>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</si>
  <si>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</si>
  <si>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</si>
  <si>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</si>
  <si>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</si>
  <si>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</si>
  <si>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</si>
  <si>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</si>
  <si>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</si>
  <si>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</si>
  <si>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</si>
  <si>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</si>
  <si>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</si>
  <si>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</si>
  <si>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</si>
  <si>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</si>
  <si>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</si>
  <si>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</si>
  <si>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</si>
  <si>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</si>
  <si>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</si>
  <si>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</si>
  <si>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</si>
  <si>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</si>
  <si>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</si>
  <si>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</si>
  <si>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</si>
  <si>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</si>
  <si>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</si>
  <si>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</si>
  <si>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</si>
  <si>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</si>
  <si>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</si>
  <si>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</si>
  <si>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</si>
  <si>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</si>
  <si>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</si>
  <si>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</si>
  <si>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</si>
  <si>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</si>
  <si>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</si>
  <si>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</si>
  <si>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</si>
  <si>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</si>
  <si>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</si>
  <si>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</si>
  <si>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</si>
  <si>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</si>
  <si>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</si>
  <si>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</si>
  <si>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</si>
  <si>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</si>
  <si>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</si>
  <si>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</si>
  <si>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</si>
  <si>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</si>
  <si>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</si>
  <si>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</si>
  <si>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</si>
  <si>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</si>
  <si>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</si>
  <si>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</si>
  <si>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</si>
  <si>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</si>
  <si>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</si>
  <si>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</si>
  <si>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</si>
  <si>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</si>
  <si>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</si>
  <si>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</si>
  <si>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</si>
  <si>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</si>
  <si>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</si>
  <si>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</si>
  <si>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</si>
  <si>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</si>
  <si>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</si>
  <si>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</si>
  <si>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</si>
  <si>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</si>
  <si>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</si>
  <si>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</si>
  <si>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</si>
  <si>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</si>
  <si>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</si>
  <si>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</si>
  <si>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</si>
  <si>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</si>
  <si>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</si>
  <si>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</si>
  <si>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</si>
  <si>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</si>
  <si>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</si>
  <si>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</si>
  <si>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</si>
  <si>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</si>
  <si>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</si>
  <si>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</si>
  <si>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</si>
  <si>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</si>
  <si>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</si>
  <si>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</si>
  <si>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</si>
  <si>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</si>
  <si>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</si>
  <si>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</si>
  <si>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</si>
  <si>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</si>
  <si>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</si>
  <si>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</si>
  <si>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</si>
  <si>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</si>
  <si>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</si>
  <si>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</si>
  <si>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</si>
  <si>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</si>
  <si>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</si>
  <si>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</si>
  <si>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</si>
  <si>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</si>
  <si>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</si>
  <si>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</si>
  <si>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</si>
  <si>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</si>
  <si>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</si>
  <si>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</si>
  <si>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</si>
  <si>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</si>
  <si>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</si>
  <si>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</si>
  <si>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</si>
  <si>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</si>
  <si>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</si>
  <si>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</si>
  <si>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</si>
  <si>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</si>
  <si>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</si>
  <si>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</si>
  <si>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</si>
  <si>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</si>
  <si>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</si>
  <si>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</si>
  <si>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</si>
  <si>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</si>
  <si>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</si>
  <si>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</si>
  <si>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</si>
  <si>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</si>
  <si>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</si>
  <si>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</si>
  <si>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</si>
  <si>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</si>
  <si>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</si>
  <si>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</si>
  <si>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</si>
  <si>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</si>
  <si>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</si>
  <si>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</si>
  <si>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</si>
  <si>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</si>
  <si>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</si>
  <si>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</si>
  <si>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</si>
  <si>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</si>
  <si>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</si>
  <si>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</si>
  <si>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</si>
  <si>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</si>
  <si>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</si>
  <si>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</si>
  <si>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</si>
  <si>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</si>
  <si>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</si>
  <si>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</si>
  <si>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</si>
  <si>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</si>
  <si>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</si>
  <si>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</si>
  <si>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</si>
  <si>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</si>
  <si>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</si>
  <si>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</si>
  <si>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</si>
  <si>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</si>
  <si>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</si>
  <si>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</si>
  <si>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</si>
  <si>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</si>
  <si>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</si>
  <si>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</si>
  <si>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</si>
  <si>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</si>
  <si>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</si>
  <si>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</si>
  <si>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</si>
  <si>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</si>
  <si>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</si>
  <si>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</si>
  <si>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</si>
  <si>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</si>
  <si>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</si>
  <si>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</si>
  <si>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</si>
  <si>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</si>
  <si>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</si>
  <si>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</si>
  <si>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</si>
  <si>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</si>
  <si>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</si>
  <si>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</si>
  <si>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</si>
  <si>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</si>
  <si>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</si>
  <si>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</si>
  <si>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</si>
  <si>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</si>
  <si>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</si>
  <si>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</si>
  <si>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</si>
  <si>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</si>
  <si>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</si>
  <si>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</si>
  <si>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</si>
  <si>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</si>
  <si>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</si>
  <si>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</si>
  <si>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</si>
  <si>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</si>
  <si>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</si>
  <si>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</si>
  <si>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</si>
  <si>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</si>
  <si>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</si>
  <si>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</si>
  <si>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</si>
  <si>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</si>
  <si>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</si>
  <si>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</si>
  <si>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</si>
  <si>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</si>
  <si>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</si>
  <si>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</si>
  <si>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</si>
  <si>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</si>
  <si>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</si>
  <si>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</si>
  <si>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</si>
  <si>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</si>
  <si>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</si>
  <si>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</si>
  <si>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</si>
  <si>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</si>
  <si>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</si>
  <si>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</si>
  <si>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</si>
  <si>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</si>
  <si>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</si>
  <si>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</si>
  <si>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</si>
  <si>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</si>
  <si>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</si>
  <si>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</si>
  <si>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</si>
  <si>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</si>
  <si>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</si>
  <si>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</si>
  <si>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</si>
  <si>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</si>
  <si>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</si>
  <si>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</si>
  <si>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</si>
  <si>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</si>
  <si>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</si>
  <si>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</si>
  <si>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</si>
  <si>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</si>
  <si>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</si>
  <si>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</si>
  <si>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</si>
  <si>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</si>
  <si>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</si>
  <si>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</si>
  <si>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</si>
  <si>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</si>
  <si>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</si>
  <si>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</si>
  <si>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</si>
  <si>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</si>
  <si>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</si>
  <si>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</si>
  <si>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</si>
  <si>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</si>
  <si>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</si>
  <si>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</si>
  <si>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</si>
  <si>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</si>
  <si>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</si>
  <si>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</si>
  <si>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</si>
  <si>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</si>
  <si>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</si>
  <si>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</si>
  <si>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</si>
  <si>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</si>
  <si>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</si>
  <si>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</si>
  <si>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</si>
  <si>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</si>
  <si>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</si>
  <si>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</si>
  <si>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</si>
  <si>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</si>
  <si>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</si>
  <si>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</si>
  <si>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</si>
  <si>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</si>
  <si>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</si>
  <si>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</si>
  <si>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</si>
  <si>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</si>
  <si>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</si>
  <si>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</si>
  <si>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</si>
  <si>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</si>
  <si>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</si>
  <si>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</si>
  <si>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</si>
  <si>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</si>
  <si>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</si>
  <si>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</si>
  <si>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</si>
  <si>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</si>
  <si>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</si>
  <si>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</si>
  <si>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</si>
  <si>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</si>
  <si>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</si>
  <si>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</si>
  <si>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</si>
  <si>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</si>
  <si>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</si>
  <si>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</si>
  <si>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</si>
  <si>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</si>
  <si>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</si>
  <si>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</si>
  <si>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</si>
  <si>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</si>
  <si>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</si>
  <si>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</si>
  <si>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</si>
  <si>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</si>
  <si>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</si>
  <si>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</si>
  <si>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</si>
  <si>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</si>
  <si>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</si>
  <si>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</si>
  <si>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</si>
  <si>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</si>
  <si>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</si>
  <si>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</si>
  <si>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</si>
  <si>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</si>
  <si>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</si>
  <si>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</si>
  <si>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</si>
  <si>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</si>
  <si>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</si>
  <si>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</si>
  <si>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</si>
  <si>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</si>
  <si>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</si>
  <si>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</si>
  <si>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</si>
  <si>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</si>
  <si>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</si>
  <si>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</si>
  <si>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</si>
  <si>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</si>
  <si>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</si>
  <si>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</si>
  <si>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</si>
  <si>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</si>
  <si>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</si>
  <si>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</si>
  <si>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</si>
  <si>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</si>
  <si>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</si>
  <si>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</si>
  <si>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</si>
  <si>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</si>
  <si>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</si>
  <si>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</si>
  <si>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</si>
  <si>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</si>
  <si>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</si>
  <si>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</si>
  <si>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</si>
  <si>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</si>
  <si>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</si>
  <si>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</si>
  <si>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</si>
  <si>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</si>
  <si>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</si>
  <si>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</si>
  <si>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</si>
  <si>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</si>
  <si>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</si>
  <si>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</si>
  <si>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</si>
  <si>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</si>
  <si>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</si>
  <si>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</si>
  <si>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</si>
  <si>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</si>
  <si>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</si>
  <si>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</si>
  <si>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</si>
  <si>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</si>
  <si>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</si>
  <si>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</si>
  <si>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</si>
  <si>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</si>
  <si>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</si>
  <si>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</si>
  <si>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</si>
  <si>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</si>
  <si>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</si>
  <si>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</si>
  <si>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</si>
  <si>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</si>
  <si>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</si>
  <si>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</si>
  <si>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</si>
  <si>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</si>
  <si>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</si>
  <si>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</si>
  <si>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</si>
  <si>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</si>
  <si>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</si>
  <si>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</si>
  <si>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</si>
  <si>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</si>
  <si>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</si>
  <si>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</si>
  <si>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</si>
  <si>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</si>
  <si>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</si>
  <si>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</si>
  <si>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</si>
  <si>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</si>
  <si>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</si>
  <si>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</si>
  <si>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</si>
  <si>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</si>
  <si>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</si>
  <si>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</si>
  <si>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</si>
  <si>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</si>
  <si>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</si>
  <si>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</si>
  <si>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</si>
  <si>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</si>
  <si>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</si>
  <si>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</si>
  <si>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</si>
  <si>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</si>
  <si>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</si>
  <si>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</si>
  <si>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</si>
  <si>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</si>
  <si>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</si>
  <si>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</si>
  <si>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</si>
  <si>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</si>
  <si>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</si>
  <si>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</si>
  <si>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</si>
  <si>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</si>
  <si>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</si>
  <si>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</si>
  <si>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</si>
  <si>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</si>
  <si>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</si>
  <si>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</si>
  <si>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</si>
  <si>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</si>
  <si>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</si>
  <si>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</si>
  <si>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</si>
  <si>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</si>
  <si>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</si>
  <si>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</si>
  <si>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</si>
  <si>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</si>
  <si>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</si>
  <si>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</si>
  <si>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</si>
  <si>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</si>
  <si>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</si>
  <si>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</si>
  <si>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</si>
  <si>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</si>
  <si>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</si>
  <si>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</si>
  <si>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</si>
  <si>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</si>
  <si>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</si>
  <si>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</si>
  <si>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</si>
  <si>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</si>
  <si>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</si>
  <si>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</si>
  <si>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</si>
  <si>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</si>
  <si>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</si>
  <si>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</si>
  <si>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</si>
  <si>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</si>
  <si>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</si>
  <si>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</si>
  <si>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</si>
  <si>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</si>
  <si>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</si>
  <si>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</si>
  <si>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</si>
  <si>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</si>
  <si>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</si>
  <si>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</si>
  <si>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</si>
  <si>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</si>
  <si>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</si>
  <si>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</si>
  <si>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</si>
  <si>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</si>
  <si>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</si>
  <si>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</si>
  <si>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</si>
  <si>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</si>
  <si>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</si>
  <si>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</si>
  <si>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</si>
  <si>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</si>
  <si>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</si>
  <si>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</si>
  <si>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</si>
  <si>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</si>
  <si>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</si>
  <si>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</si>
  <si>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</si>
  <si>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</si>
  <si>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</si>
  <si>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</si>
  <si>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</si>
  <si>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</si>
  <si>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</si>
  <si>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</si>
  <si>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</si>
  <si>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</si>
  <si>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</si>
  <si>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</si>
  <si>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</si>
  <si>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</si>
  <si>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</si>
  <si>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</si>
  <si>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</si>
  <si>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</si>
  <si>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</si>
  <si>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</si>
  <si>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</si>
  <si>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</si>
  <si>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</si>
  <si>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</si>
  <si>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</si>
  <si>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</si>
  <si>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</si>
  <si>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</si>
  <si>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</si>
  <si>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</si>
  <si>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</si>
  <si>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</si>
  <si>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</si>
  <si>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</si>
  <si>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</si>
  <si>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</si>
  <si>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</si>
  <si>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</si>
  <si>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</si>
  <si>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</si>
  <si>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</si>
  <si>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</si>
  <si>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</si>
  <si>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</si>
  <si>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</si>
  <si>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</si>
  <si>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</si>
  <si>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</si>
  <si>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</si>
  <si>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</si>
  <si>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</si>
  <si>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</si>
  <si>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</si>
  <si>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</si>
  <si>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</si>
  <si>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</si>
  <si>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</si>
  <si>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</si>
  <si>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</si>
  <si>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</si>
  <si>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</si>
  <si>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</si>
  <si>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</si>
  <si>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</si>
  <si>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</si>
  <si>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</si>
  <si>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</si>
  <si>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</si>
  <si>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</si>
  <si>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</si>
  <si>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</si>
  <si>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</si>
  <si>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</si>
  <si>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</si>
  <si>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</si>
  <si>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</si>
  <si>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</si>
  <si>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</si>
  <si>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</si>
  <si>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</si>
  <si>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</si>
  <si>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</si>
  <si>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</si>
  <si>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</si>
  <si>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</si>
  <si>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</si>
  <si>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</si>
  <si>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</si>
  <si>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</si>
  <si>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</si>
  <si>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</si>
  <si>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</si>
  <si>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</si>
  <si>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</si>
  <si>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</si>
  <si>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</si>
  <si>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</si>
  <si>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</si>
  <si>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</si>
  <si>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</si>
  <si>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</si>
  <si>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</si>
  <si>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</si>
  <si>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</si>
  <si>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</si>
  <si>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</si>
  <si>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</si>
  <si>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</si>
  <si>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</si>
  <si>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</si>
  <si>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</si>
  <si>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</si>
  <si>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</si>
  <si>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</si>
  <si>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</si>
  <si>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</si>
  <si>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</si>
  <si>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</si>
  <si>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</si>
  <si>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</si>
  <si>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</si>
  <si>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</si>
  <si>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</si>
  <si>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</si>
  <si>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</si>
  <si>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</si>
  <si>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</si>
  <si>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</si>
  <si>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</si>
  <si>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</si>
  <si>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</si>
  <si>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</si>
  <si>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</si>
  <si>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</si>
  <si>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</si>
  <si>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</si>
  <si>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</si>
  <si>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</si>
  <si>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</si>
  <si>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</si>
  <si>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</si>
  <si>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</si>
  <si>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</si>
  <si>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</si>
  <si>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</si>
  <si>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</si>
  <si>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</si>
  <si>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</si>
  <si>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</si>
  <si>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</si>
  <si>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</si>
  <si>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</si>
  <si>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</si>
  <si>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</si>
  <si>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</si>
  <si>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</si>
  <si>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</si>
  <si>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</si>
  <si>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</si>
  <si>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</si>
  <si>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</si>
  <si>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</si>
  <si>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</si>
  <si>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</si>
  <si>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</si>
  <si>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</si>
  <si>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</si>
  <si>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</si>
  <si>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</si>
  <si>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</si>
  <si>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</si>
  <si>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</si>
  <si>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</si>
  <si>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</si>
  <si>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</si>
  <si>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</si>
  <si>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</si>
  <si>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</si>
  <si>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</si>
  <si>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</si>
  <si>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</si>
  <si>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</si>
  <si>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</si>
  <si>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</si>
  <si>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</si>
  <si>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</si>
  <si>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</si>
  <si>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</si>
  <si>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</si>
  <si>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</si>
  <si>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</si>
  <si>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</si>
  <si>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</si>
  <si>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</si>
  <si>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</si>
  <si>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</si>
  <si>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</si>
  <si>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</si>
  <si>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</si>
  <si>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</si>
  <si>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</si>
  <si>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</si>
  <si>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</si>
  <si>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</si>
  <si>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</si>
  <si>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</si>
  <si>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</si>
  <si>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</si>
  <si>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</si>
  <si>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</si>
  <si>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</si>
  <si>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</si>
  <si>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</si>
  <si>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</si>
  <si>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</si>
  <si>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</si>
  <si>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</si>
  <si>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</si>
  <si>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</si>
  <si>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</si>
  <si>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</si>
  <si>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</si>
  <si>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</si>
  <si>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</si>
  <si>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</si>
  <si>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</si>
  <si>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</si>
  <si>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</si>
  <si>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</si>
  <si>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</si>
  <si>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</si>
  <si>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</si>
  <si>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</si>
  <si>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</si>
  <si>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</si>
  <si>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</si>
  <si>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</si>
  <si>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</si>
  <si>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</si>
  <si>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</si>
  <si>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</si>
  <si>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</si>
  <si>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</si>
  <si>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</si>
  <si>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</si>
  <si>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</si>
  <si>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</si>
  <si>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</si>
  <si>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</si>
  <si>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</si>
  <si>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</si>
  <si>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</si>
  <si>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</si>
  <si>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</si>
  <si>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</si>
  <si>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</si>
  <si>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</si>
  <si>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</si>
  <si>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</si>
  <si>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</si>
  <si>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</si>
  <si>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</si>
  <si>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</si>
  <si>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</si>
  <si>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</si>
  <si>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</si>
  <si>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</si>
  <si>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</si>
  <si>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</si>
  <si>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</si>
  <si>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</si>
  <si>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</si>
  <si>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</si>
  <si>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</si>
  <si>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</si>
  <si>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</si>
  <si>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</si>
  <si>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</si>
  <si>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</si>
  <si>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</si>
  <si>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</si>
  <si>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</si>
  <si>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</si>
  <si>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</si>
  <si>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</si>
  <si>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</si>
  <si>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</si>
  <si>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</si>
  <si>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</si>
  <si>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</si>
  <si>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</si>
  <si>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</si>
  <si>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</si>
  <si>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</si>
  <si>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</si>
  <si>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</si>
  <si>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</si>
  <si>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</si>
  <si>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</si>
  <si>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</si>
  <si>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</si>
  <si>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</si>
  <si>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</si>
  <si>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</si>
  <si>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</si>
  <si>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</si>
  <si>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</si>
  <si>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</si>
  <si>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</si>
  <si>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</si>
  <si>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</si>
  <si>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</si>
  <si>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</si>
  <si>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</si>
  <si>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</si>
  <si>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</si>
  <si>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</si>
  <si>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</si>
  <si>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</si>
  <si>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</si>
  <si>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</si>
  <si>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</si>
  <si>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</si>
  <si>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</si>
  <si>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</si>
  <si>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</si>
  <si>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</si>
  <si>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</si>
  <si>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</si>
  <si>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</si>
  <si>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</si>
  <si>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</si>
  <si>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</si>
  <si>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</si>
  <si>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</si>
  <si>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</si>
  <si>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</si>
  <si>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</si>
  <si>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</si>
  <si>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</si>
  <si>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</si>
  <si>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</si>
  <si>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</si>
  <si>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</si>
  <si>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</si>
  <si>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</si>
  <si>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</si>
  <si>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</si>
  <si>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</si>
  <si>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</si>
  <si>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</si>
  <si>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</si>
  <si>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</si>
  <si>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</si>
  <si>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</si>
  <si>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</si>
  <si>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</si>
  <si>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</si>
  <si>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</si>
  <si>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</si>
  <si>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</si>
  <si>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</si>
  <si>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</si>
  <si>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</si>
  <si>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</si>
  <si>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</si>
  <si>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</si>
  <si>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</si>
  <si>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</si>
  <si>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</si>
  <si>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</si>
  <si>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</si>
  <si>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</si>
  <si>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</si>
  <si>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</si>
  <si>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</si>
  <si>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</si>
  <si>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</si>
  <si>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</si>
  <si>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</si>
  <si>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</si>
  <si>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</si>
  <si>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</si>
  <si>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</si>
  <si>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</si>
  <si>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</si>
  <si>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</si>
  <si>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</si>
  <si>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</si>
  <si>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</si>
  <si>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</si>
  <si>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</si>
  <si>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</si>
  <si>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</si>
  <si>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</si>
  <si>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</si>
  <si>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</si>
  <si>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</si>
  <si>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</si>
  <si>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</si>
  <si>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</si>
  <si>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</si>
  <si>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</si>
  <si>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</si>
  <si>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</si>
  <si>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</si>
  <si>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</si>
  <si>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</si>
  <si>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</si>
  <si>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</si>
  <si>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</si>
  <si>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</si>
  <si>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</si>
  <si>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</si>
  <si>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</si>
  <si>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</si>
  <si>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</si>
  <si>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</si>
  <si>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</si>
  <si>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</si>
  <si>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</si>
  <si>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</si>
  <si>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</si>
  <si>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</si>
  <si>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</si>
  <si>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</si>
  <si>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</si>
  <si>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</si>
  <si>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</si>
  <si>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</si>
  <si>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</si>
  <si>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</si>
  <si>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</si>
  <si>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</si>
  <si>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</si>
  <si>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</si>
  <si>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</si>
  <si>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</si>
  <si>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</si>
  <si>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</si>
  <si>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</si>
  <si>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</si>
  <si>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</si>
  <si>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</si>
  <si>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</si>
  <si>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</si>
  <si>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</si>
  <si>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</si>
  <si>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</si>
  <si>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</si>
  <si>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</si>
  <si>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</si>
  <si>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</si>
  <si>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</si>
  <si>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</si>
  <si>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</si>
  <si>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</si>
  <si>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</si>
  <si>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</si>
  <si>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</si>
  <si>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</si>
  <si>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</si>
  <si>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</si>
  <si>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</si>
  <si>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</si>
  <si>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</si>
  <si>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</si>
  <si>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</si>
  <si>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</si>
  <si>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</si>
  <si>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</si>
  <si>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</si>
  <si>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</si>
  <si>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</si>
  <si>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</si>
  <si>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</si>
  <si>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</si>
  <si>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</si>
  <si>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</si>
  <si>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</si>
  <si>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</si>
  <si>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</si>
  <si>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</si>
  <si>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</si>
  <si>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</si>
  <si>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</si>
  <si>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</si>
  <si>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</si>
  <si>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</si>
  <si>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</si>
  <si>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</si>
  <si>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</si>
  <si>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</si>
  <si>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</si>
  <si>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</si>
  <si>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</si>
  <si>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</si>
  <si>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</si>
  <si>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</si>
  <si>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</si>
  <si>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</si>
  <si>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</si>
  <si>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</si>
  <si>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</si>
  <si>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</si>
  <si>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</si>
  <si>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</si>
  <si>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</si>
  <si>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</si>
  <si>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</si>
  <si>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</si>
  <si>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</si>
  <si>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</si>
  <si>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</si>
  <si>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</si>
  <si>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</si>
  <si>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</si>
  <si>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</si>
  <si>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</si>
  <si>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</si>
  <si>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</si>
  <si>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</si>
  <si>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</si>
  <si>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</si>
  <si>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</si>
  <si>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</si>
  <si>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</si>
  <si>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</si>
  <si>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</si>
  <si>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</si>
  <si>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</si>
  <si>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</si>
  <si>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</si>
  <si>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</si>
  <si>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</si>
  <si>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</si>
  <si>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</si>
  <si>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</si>
  <si>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</si>
  <si>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</si>
  <si>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</si>
  <si>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</si>
  <si>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</si>
  <si>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</si>
  <si>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</si>
  <si>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</si>
  <si>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</si>
  <si>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</si>
  <si>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</si>
  <si>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</si>
  <si>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</si>
  <si>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</si>
  <si>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</si>
  <si>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</si>
  <si>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</si>
  <si>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</si>
  <si>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</si>
  <si>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</si>
  <si>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</si>
  <si>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</si>
  <si>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</si>
  <si>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</si>
  <si>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</si>
  <si>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</si>
  <si>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</si>
  <si>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</si>
  <si>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</si>
  <si>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</si>
  <si>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</si>
  <si>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</si>
  <si>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</si>
  <si>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</si>
  <si>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</si>
  <si>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</si>
  <si>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</si>
  <si>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</si>
  <si>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</si>
  <si>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</si>
  <si>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</si>
  <si>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</si>
  <si>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</si>
  <si>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</si>
  <si>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</si>
  <si>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</si>
  <si>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</si>
  <si>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</si>
  <si>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</si>
  <si>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</si>
  <si>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</si>
  <si>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</si>
  <si>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</si>
  <si>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</si>
  <si>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</si>
  <si>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</si>
  <si>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</si>
  <si>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</si>
  <si>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</si>
  <si>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</si>
  <si>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</si>
  <si>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</si>
  <si>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</si>
  <si>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</si>
  <si>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</si>
  <si>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</si>
  <si>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</si>
  <si>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</si>
  <si>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</si>
  <si>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</si>
  <si>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</si>
  <si>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</si>
  <si>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</si>
  <si>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</si>
  <si>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</si>
  <si>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</si>
  <si>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</si>
  <si>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</si>
  <si>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</si>
  <si>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</si>
  <si>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</si>
  <si>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</si>
  <si>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</si>
  <si>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</si>
  <si>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</si>
  <si>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</si>
  <si>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</si>
  <si>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</si>
  <si>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</si>
  <si>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</si>
  <si>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</si>
  <si>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</si>
  <si>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</si>
  <si>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</si>
  <si>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</si>
  <si>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</si>
  <si>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</si>
  <si>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</si>
  <si>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</si>
  <si>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</si>
  <si>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</si>
  <si>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</si>
  <si>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</si>
  <si>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</si>
  <si>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</si>
  <si>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</si>
  <si>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</si>
  <si>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</si>
  <si>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</si>
  <si>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</si>
  <si>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</si>
  <si>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</si>
  <si>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</si>
  <si>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</si>
  <si>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</si>
  <si>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</si>
  <si>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</si>
  <si>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</si>
  <si>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</si>
  <si>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</si>
  <si>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</si>
  <si>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</si>
  <si>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</si>
  <si>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</si>
  <si>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</si>
  <si>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</si>
  <si>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</si>
  <si>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</si>
  <si>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</si>
  <si>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</si>
  <si>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</si>
  <si>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</si>
  <si>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</si>
  <si>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</si>
  <si>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</si>
  <si>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</si>
  <si>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</si>
  <si>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</si>
  <si>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</si>
  <si>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</si>
  <si>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</si>
  <si>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</si>
  <si>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</si>
  <si>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</si>
  <si>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</si>
  <si>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</si>
  <si>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</si>
  <si>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</si>
  <si>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</si>
  <si>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</si>
  <si>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</si>
  <si>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</si>
  <si>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</si>
  <si>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</si>
  <si>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</si>
  <si>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</si>
  <si>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</si>
  <si>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</si>
  <si>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</si>
  <si>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</si>
  <si>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</si>
  <si>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</si>
  <si>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</si>
  <si>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</si>
  <si>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</si>
  <si>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</si>
  <si>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</si>
  <si>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</si>
  <si>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</si>
  <si>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</si>
  <si>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</si>
  <si>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</si>
  <si>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</si>
  <si>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</si>
  <si>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</si>
  <si>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</si>
  <si>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</si>
  <si>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</si>
  <si>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</si>
  <si>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</si>
  <si>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</si>
  <si>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</si>
  <si>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</si>
  <si>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</si>
  <si>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</si>
  <si>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</si>
  <si>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</si>
  <si>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</si>
  <si>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</si>
  <si>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</si>
  <si>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</si>
  <si>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</si>
  <si>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</si>
  <si>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</si>
  <si>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</si>
  <si>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</si>
  <si>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</si>
  <si>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</si>
  <si>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</si>
  <si>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</si>
  <si>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</si>
  <si>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</si>
  <si>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</si>
  <si>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</si>
  <si>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</si>
  <si>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</si>
  <si>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</si>
  <si>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</si>
  <si>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</si>
  <si>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</si>
  <si>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</si>
  <si>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</si>
  <si>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</si>
  <si>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</si>
  <si>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</si>
  <si>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</si>
  <si>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</si>
  <si>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</si>
  <si>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</si>
  <si>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</si>
  <si>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</si>
  <si>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</si>
  <si>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</si>
  <si>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</si>
  <si>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</si>
  <si>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</si>
  <si>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</si>
  <si>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</si>
  <si>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</si>
  <si>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</si>
  <si>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</si>
  <si>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</si>
  <si>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</si>
  <si>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</si>
  <si>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</si>
  <si>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</si>
  <si>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</si>
  <si>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</si>
  <si>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</si>
  <si>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</si>
  <si>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</si>
  <si>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</si>
  <si>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</si>
  <si>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</si>
  <si>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</si>
  <si>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</si>
  <si>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</si>
  <si>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</si>
  <si>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</si>
  <si>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</si>
  <si>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</si>
  <si>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</si>
  <si>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</si>
  <si>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</si>
  <si>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</si>
  <si>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</si>
  <si>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</si>
  <si>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</si>
  <si>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</si>
  <si>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</si>
  <si>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</si>
  <si>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</si>
  <si>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</si>
  <si>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</si>
  <si>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</si>
  <si>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</si>
  <si>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</si>
  <si>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</si>
  <si>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</si>
  <si>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</si>
  <si>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</si>
  <si>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</si>
  <si>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</si>
  <si>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</si>
  <si>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</si>
  <si>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</si>
  <si>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</si>
  <si>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</si>
  <si>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</si>
  <si>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</si>
  <si>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</si>
  <si>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</si>
  <si>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</si>
  <si>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</si>
  <si>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</si>
  <si>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</si>
  <si>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</si>
  <si>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</si>
  <si>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</si>
  <si>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</si>
  <si>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</si>
  <si>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</si>
  <si>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</si>
  <si>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</si>
  <si>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</si>
  <si>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</si>
  <si>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</si>
  <si>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</si>
  <si>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</si>
  <si>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</si>
  <si>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</si>
  <si>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</si>
  <si>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</si>
  <si>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</si>
  <si>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</si>
  <si>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</si>
  <si>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</si>
  <si>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</si>
  <si>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</si>
  <si>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</si>
  <si>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</si>
  <si>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</si>
  <si>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</si>
  <si>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</si>
  <si>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</si>
  <si>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</si>
  <si>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</si>
  <si>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</si>
  <si>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</si>
  <si>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</si>
  <si>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</si>
  <si>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</si>
  <si>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</si>
  <si>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</si>
  <si>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</si>
  <si>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</si>
  <si>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</si>
  <si>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</si>
  <si>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</si>
  <si>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</si>
  <si>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</si>
  <si>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</si>
  <si>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</si>
  <si>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</si>
  <si>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</si>
  <si>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</si>
  <si>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</si>
  <si>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</si>
  <si>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</si>
  <si>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</si>
  <si>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</si>
  <si>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</si>
  <si>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</si>
  <si>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</si>
  <si>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</si>
  <si>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</si>
  <si>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</si>
  <si>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</si>
  <si>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</si>
  <si>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</si>
  <si>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</si>
  <si>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</si>
  <si>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</si>
  <si>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</si>
  <si>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</si>
  <si>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</si>
  <si>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</si>
  <si>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</si>
  <si>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</si>
  <si>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</si>
  <si>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</si>
  <si>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</si>
  <si>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</si>
  <si>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</si>
  <si>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</si>
  <si>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</si>
  <si>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</si>
  <si>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</si>
  <si>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</si>
  <si>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</si>
  <si>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</si>
  <si>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</si>
  <si>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</si>
  <si>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</si>
  <si>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</si>
  <si>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</si>
  <si>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</si>
  <si>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</si>
  <si>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</si>
  <si>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</si>
  <si>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</si>
  <si>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</si>
  <si>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</si>
  <si>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</si>
  <si>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</si>
  <si>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</si>
  <si>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</si>
  <si>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</si>
  <si>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</si>
  <si>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</si>
  <si>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</si>
  <si>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</si>
  <si>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</si>
  <si>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</si>
  <si>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</si>
  <si>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</si>
  <si>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</si>
  <si>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</si>
  <si>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</si>
  <si>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</si>
  <si>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</si>
  <si>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</si>
  <si>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</si>
  <si>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</si>
  <si>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</si>
  <si>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</si>
  <si>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</si>
  <si>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</si>
  <si>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</si>
  <si>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</si>
  <si>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</si>
  <si>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</si>
  <si>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</si>
  <si>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</si>
  <si>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</si>
  <si>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</si>
  <si>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</si>
  <si>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</si>
  <si>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</si>
  <si>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</si>
  <si>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</si>
  <si>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</si>
  <si>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</si>
  <si>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</si>
  <si>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</si>
  <si>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</si>
  <si>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</si>
  <si>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</si>
  <si>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</si>
  <si>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</si>
  <si>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</si>
  <si>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</si>
  <si>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</si>
  <si>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</si>
  <si>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</si>
  <si>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</si>
  <si>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</si>
  <si>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</si>
  <si>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</si>
  <si>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</si>
  <si>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</si>
  <si>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</si>
  <si>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</si>
  <si>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</si>
  <si>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</si>
  <si>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</si>
  <si>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</si>
  <si>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</si>
  <si>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</si>
  <si>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</si>
  <si>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</si>
  <si>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</si>
  <si>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</si>
  <si>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</si>
  <si>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</si>
  <si>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</si>
  <si>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</si>
  <si>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</si>
  <si>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</si>
  <si>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</si>
  <si>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</si>
  <si>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</si>
  <si>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</si>
  <si>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</si>
  <si>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</si>
  <si>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</si>
  <si>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</si>
  <si>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</si>
  <si>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</si>
  <si>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</si>
  <si>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</si>
  <si>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</si>
  <si>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</si>
  <si>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</si>
  <si>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</si>
  <si>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</si>
  <si>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</si>
  <si>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</si>
  <si>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</si>
  <si>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</si>
  <si>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</si>
  <si>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</si>
  <si>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</si>
  <si>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</si>
  <si>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</si>
  <si>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</si>
  <si>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</si>
  <si>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</si>
  <si>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</si>
  <si>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</si>
  <si>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</si>
  <si>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</si>
  <si>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</si>
  <si>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</si>
  <si>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</si>
  <si>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</si>
  <si>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</si>
  <si>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</si>
  <si>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</si>
  <si>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</si>
  <si>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</si>
  <si>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</si>
  <si>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</si>
  <si>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</si>
  <si>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</si>
  <si>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</si>
  <si>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</si>
  <si>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</si>
  <si>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</si>
  <si>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</si>
  <si>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</si>
  <si>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</si>
  <si>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</si>
  <si>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</si>
  <si>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</si>
  <si>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</si>
  <si>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</si>
  <si>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</si>
  <si>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</si>
  <si>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</si>
  <si>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</si>
  <si>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</si>
  <si>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</si>
  <si>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</si>
  <si>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</si>
  <si>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</si>
  <si>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</si>
  <si>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</si>
  <si>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</si>
  <si>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</si>
  <si>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</si>
  <si>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</si>
  <si>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</si>
  <si>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</si>
  <si>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</si>
  <si>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</si>
  <si>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</si>
  <si>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</si>
  <si>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</si>
  <si>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</si>
  <si>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</si>
  <si>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</si>
  <si>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</si>
  <si>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</si>
  <si>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</si>
  <si>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</si>
  <si>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</si>
  <si>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</si>
  <si>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</si>
  <si>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</si>
  <si>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</si>
  <si>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</si>
  <si>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</si>
  <si>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</si>
  <si>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</si>
  <si>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</si>
  <si>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</si>
  <si>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</si>
  <si>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</si>
  <si>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</si>
  <si>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</si>
  <si>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</si>
  <si>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</si>
  <si>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</si>
  <si>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</si>
  <si>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</si>
  <si>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</si>
  <si>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</si>
  <si>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</si>
  <si>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</si>
  <si>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</si>
  <si>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</si>
  <si>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</si>
  <si>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</si>
  <si>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</si>
  <si>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</si>
  <si>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</si>
  <si>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</si>
  <si>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</si>
  <si>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</si>
  <si>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</si>
  <si>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</si>
  <si>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</si>
  <si>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</si>
  <si>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</si>
  <si>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</si>
  <si>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</si>
  <si>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</si>
  <si>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</si>
  <si>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</si>
  <si>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</si>
  <si>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</si>
  <si>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</si>
  <si>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</si>
  <si>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</si>
  <si>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</si>
  <si>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</si>
  <si>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</si>
  <si>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</si>
  <si>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</si>
  <si>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</si>
  <si>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</si>
  <si>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</si>
  <si>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</si>
  <si>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</si>
  <si>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</si>
  <si>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</si>
  <si>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</si>
  <si>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</si>
  <si>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</si>
  <si>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</si>
  <si>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</si>
  <si>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</si>
  <si>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</si>
  <si>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</si>
  <si>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</si>
  <si>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</si>
  <si>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</si>
  <si>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</si>
  <si>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</si>
  <si>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</si>
  <si>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</si>
  <si>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</si>
  <si>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</si>
  <si>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</si>
  <si>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</si>
  <si>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</si>
  <si>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</si>
  <si>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</si>
  <si>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</si>
  <si>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</si>
  <si>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</si>
  <si>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</si>
  <si>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</si>
  <si>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</si>
  <si>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</si>
  <si>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</si>
  <si>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</si>
  <si>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</si>
  <si>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</si>
  <si>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</si>
  <si>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</si>
  <si>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</si>
  <si>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</si>
  <si>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</si>
  <si>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</si>
  <si>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</si>
  <si>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</si>
  <si>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</si>
  <si>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</si>
  <si>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</si>
  <si>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</si>
  <si>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</si>
  <si>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</si>
  <si>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</si>
  <si>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</si>
  <si>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</si>
  <si>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</si>
  <si>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</si>
  <si>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</si>
  <si>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</si>
  <si>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</si>
  <si>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</si>
  <si>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</si>
  <si>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</si>
  <si>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</si>
  <si>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</si>
  <si>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</si>
  <si>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</si>
  <si>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</si>
  <si>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</si>
  <si>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</si>
  <si>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</si>
  <si>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</si>
  <si>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</si>
  <si>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</si>
  <si>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</si>
  <si>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</si>
  <si>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</si>
  <si>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</si>
  <si>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</si>
  <si>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</si>
  <si>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</si>
  <si>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</si>
  <si>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</si>
  <si>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</si>
  <si>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</si>
  <si>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</si>
  <si>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</si>
  <si>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</si>
  <si>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</si>
  <si>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</si>
  <si>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</si>
  <si>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</si>
  <si>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</si>
  <si>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</si>
  <si>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</si>
  <si>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</si>
  <si>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</si>
  <si>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</si>
  <si>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</si>
  <si>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</si>
  <si>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</si>
  <si>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</si>
  <si>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</si>
  <si>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</si>
  <si>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</si>
  <si>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</si>
  <si>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</si>
  <si>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</si>
  <si>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</si>
  <si>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</si>
  <si>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</si>
  <si>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</si>
  <si>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</si>
  <si>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</si>
  <si>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</si>
  <si>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</si>
  <si>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</si>
  <si>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</si>
  <si>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</si>
  <si>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</si>
  <si>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</si>
  <si>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</si>
  <si>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</si>
  <si>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</si>
  <si>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</si>
  <si>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</si>
  <si>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</si>
  <si>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</si>
  <si>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</si>
  <si>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</si>
  <si>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</si>
  <si>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</si>
  <si>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</si>
  <si>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</si>
  <si>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</si>
  <si>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</si>
  <si>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</si>
  <si>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</si>
  <si>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</si>
  <si>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</si>
  <si>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</si>
  <si>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</si>
  <si>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</si>
  <si>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</si>
  <si>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</si>
  <si>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</si>
  <si>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</si>
  <si>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</si>
  <si>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</si>
  <si>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</si>
  <si>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</si>
  <si>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</si>
  <si>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</si>
  <si>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</si>
  <si>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</si>
  <si>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</si>
  <si>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</si>
  <si>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</si>
  <si>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</si>
  <si>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</si>
  <si>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</si>
  <si>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</si>
  <si>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</si>
  <si>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</si>
  <si>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</si>
  <si>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</si>
  <si>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</si>
  <si>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</si>
  <si>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</si>
  <si>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</si>
  <si>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</si>
  <si>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</si>
  <si>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</si>
  <si>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</si>
  <si>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</si>
  <si>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</si>
  <si>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</si>
  <si>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</si>
  <si>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</si>
  <si>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</si>
  <si>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</si>
  <si>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</si>
  <si>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</si>
  <si>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</si>
  <si>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</si>
  <si>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</si>
  <si>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</si>
  <si>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</si>
  <si>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</si>
  <si>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</si>
  <si>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</si>
  <si>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</si>
  <si>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</si>
  <si>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</si>
  <si>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</si>
  <si>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</si>
  <si>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</si>
  <si>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</si>
  <si>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</si>
  <si>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</si>
  <si>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</si>
  <si>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</si>
  <si>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</si>
  <si>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</si>
  <si>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</si>
  <si>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</si>
  <si>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</si>
  <si>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</si>
  <si>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</si>
  <si>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</si>
  <si>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</si>
  <si>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</si>
  <si>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</si>
  <si>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</si>
  <si>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</si>
  <si>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</si>
  <si>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</si>
  <si>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</si>
  <si>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</si>
  <si>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</si>
  <si>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</si>
  <si>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</si>
  <si>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</si>
  <si>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</si>
  <si>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</si>
  <si>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</si>
  <si>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</si>
  <si>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</si>
  <si>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</si>
  <si>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</si>
  <si>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</si>
  <si>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</si>
  <si>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</si>
  <si>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</si>
  <si>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</si>
  <si>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</si>
  <si>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</si>
  <si>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</si>
  <si>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</si>
  <si>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</si>
  <si>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</si>
  <si>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</si>
  <si>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</si>
  <si>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</si>
  <si>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</si>
  <si>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</si>
  <si>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</si>
  <si>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</si>
  <si>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</si>
  <si>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</si>
  <si>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</si>
  <si>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</si>
  <si>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</si>
  <si>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</si>
  <si>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</si>
  <si>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</si>
  <si>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</si>
  <si>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</si>
  <si>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</si>
  <si>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</si>
  <si>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</si>
  <si>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</si>
  <si>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</si>
  <si>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</si>
  <si>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</si>
  <si>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</si>
  <si>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</si>
  <si>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</si>
  <si>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</si>
  <si>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</si>
  <si>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</si>
  <si>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</si>
  <si>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</si>
  <si>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</si>
  <si>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</si>
  <si>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</si>
  <si>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</si>
  <si>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</si>
  <si>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</si>
  <si>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</si>
  <si>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</si>
  <si>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</si>
  <si>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</si>
  <si>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</si>
  <si>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</si>
  <si>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</si>
  <si>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</si>
  <si>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</si>
  <si>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</si>
  <si>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</si>
  <si>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</si>
  <si>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</si>
  <si>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</si>
  <si>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</si>
  <si>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</si>
  <si>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</si>
  <si>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</si>
  <si>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</si>
  <si>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</si>
  <si>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</si>
  <si>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</si>
  <si>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</si>
  <si>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</si>
  <si>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</si>
  <si>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</si>
  <si>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</si>
  <si>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</si>
  <si>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</si>
  <si>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</si>
  <si>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</si>
  <si>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</si>
  <si>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</si>
  <si>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</si>
  <si>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</si>
  <si>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</si>
  <si>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</si>
  <si>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</si>
  <si>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</si>
  <si>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</si>
  <si>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</si>
  <si>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</si>
  <si>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</si>
  <si>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</si>
  <si>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</si>
  <si>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</si>
  <si>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</si>
  <si>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</si>
  <si>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</si>
  <si>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</si>
  <si>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</si>
  <si>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</si>
  <si>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</si>
  <si>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</si>
  <si>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</si>
  <si>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</si>
  <si>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</si>
  <si>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</si>
  <si>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</si>
  <si>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</si>
  <si>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</si>
  <si>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</si>
  <si>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</si>
  <si>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</si>
  <si>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</si>
  <si>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</si>
  <si>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</si>
  <si>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</si>
  <si>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</si>
  <si>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</si>
  <si>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</si>
  <si>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</si>
  <si>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</si>
  <si>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</si>
  <si>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</si>
  <si>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</si>
  <si>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</si>
  <si>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</si>
  <si>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</si>
  <si>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</si>
  <si>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</si>
  <si>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</si>
  <si>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</si>
  <si>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</si>
  <si>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</si>
  <si>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</si>
  <si>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</si>
  <si>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</si>
  <si>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</si>
  <si>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</si>
  <si>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</si>
  <si>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</si>
  <si>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</si>
  <si>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</si>
  <si>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</si>
  <si>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</si>
  <si>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</si>
  <si>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</si>
  <si>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</si>
  <si>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</si>
  <si>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</si>
  <si>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</si>
  <si>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</si>
  <si>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</si>
  <si>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</si>
  <si>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</si>
  <si>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</si>
  <si>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</si>
  <si>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</si>
  <si>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</si>
  <si>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</si>
  <si>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</si>
  <si>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</si>
  <si>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</si>
  <si>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</si>
  <si>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</si>
  <si>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</si>
  <si>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</si>
  <si>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</si>
  <si>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</si>
  <si>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</si>
  <si>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</si>
  <si>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</si>
  <si>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</si>
  <si>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</si>
  <si>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</si>
  <si>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</si>
  <si>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</si>
  <si>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</si>
  <si>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</si>
  <si>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</si>
  <si>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</si>
  <si>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</si>
  <si>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</si>
  <si>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</si>
  <si>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</si>
  <si>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</si>
  <si>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</si>
  <si>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</si>
  <si>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</si>
  <si>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</si>
  <si>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</si>
  <si>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</si>
  <si>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</si>
  <si>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</si>
  <si>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</si>
  <si>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</si>
  <si>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</si>
  <si>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</si>
  <si>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</si>
  <si>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</si>
  <si>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</si>
  <si>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</si>
  <si>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</si>
  <si>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</si>
  <si>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</si>
  <si>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</si>
  <si>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</si>
  <si>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</si>
  <si>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</si>
  <si>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</si>
  <si>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</si>
  <si>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</si>
  <si>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</si>
  <si>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</si>
  <si>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</si>
  <si>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</si>
  <si>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</si>
  <si>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</si>
  <si>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</si>
  <si>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</si>
  <si>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</si>
  <si>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</si>
  <si>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</si>
  <si>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</si>
  <si>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</si>
  <si>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</si>
  <si>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</si>
  <si>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</si>
  <si>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</si>
  <si>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</si>
  <si>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</si>
  <si>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</si>
  <si>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</si>
  <si>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</si>
  <si>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</si>
  <si>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</si>
  <si>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</si>
  <si>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</si>
  <si>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</si>
  <si>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</si>
  <si>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</si>
  <si>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</si>
  <si>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</si>
  <si>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</si>
  <si>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</si>
  <si>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</si>
  <si>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</si>
  <si>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</si>
  <si>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</si>
  <si>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</si>
  <si>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</si>
  <si>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</si>
  <si>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</si>
  <si>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</si>
  <si>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</si>
  <si>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</si>
  <si>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</si>
  <si>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</si>
  <si>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</si>
  <si>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</si>
  <si>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</si>
  <si>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</si>
  <si>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</si>
  <si>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</si>
  <si>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</si>
  <si>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</si>
  <si>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</si>
  <si>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</si>
  <si>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</si>
  <si>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</si>
  <si>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</si>
  <si>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</si>
  <si>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</si>
  <si>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</si>
  <si>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</si>
  <si>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</si>
  <si>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</si>
  <si>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</si>
  <si>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</si>
  <si>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</si>
  <si>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</si>
  <si>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</si>
  <si>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</si>
  <si>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</si>
  <si>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</si>
  <si>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</si>
  <si>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</si>
  <si>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</si>
  <si>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</si>
  <si>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</si>
  <si>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</si>
  <si>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</si>
  <si>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</si>
  <si>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</si>
  <si>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</si>
  <si>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</si>
  <si>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</si>
  <si>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</si>
  <si>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</si>
  <si>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</si>
  <si>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</si>
  <si>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</si>
  <si>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</si>
  <si>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</si>
  <si>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</si>
  <si>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</si>
  <si>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</si>
  <si>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</si>
  <si>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</si>
  <si>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</si>
  <si>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</si>
  <si>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</si>
  <si>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</si>
  <si>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</si>
  <si>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</si>
  <si>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</si>
  <si>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</si>
  <si>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</si>
  <si>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</si>
  <si>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</si>
  <si>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</si>
  <si>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</si>
  <si>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</si>
  <si>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</si>
  <si>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</si>
  <si>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</si>
  <si>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</si>
  <si>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</si>
  <si>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</si>
  <si>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</si>
  <si>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</si>
  <si>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</si>
  <si>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</si>
  <si>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</si>
  <si>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</si>
  <si>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</si>
  <si>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</si>
  <si>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</si>
  <si>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</si>
  <si>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</si>
  <si>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</si>
  <si>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</si>
  <si>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</si>
  <si>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</si>
  <si>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</si>
  <si>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</si>
  <si>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</si>
  <si>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</si>
  <si>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</si>
  <si>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</si>
  <si>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</si>
  <si>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</si>
  <si>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</si>
  <si>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</si>
  <si>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</si>
  <si>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</si>
  <si>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</si>
  <si>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</si>
  <si>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</si>
  <si>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</si>
  <si>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</si>
  <si>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</si>
  <si>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</si>
  <si>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</si>
  <si>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</si>
  <si>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</si>
  <si>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</si>
  <si>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</si>
  <si>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</si>
  <si>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</si>
  <si>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</si>
  <si>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</si>
  <si>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</si>
  <si>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</si>
  <si>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</si>
  <si>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</si>
  <si>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</si>
  <si>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</si>
  <si>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</si>
  <si>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</si>
  <si>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</si>
  <si>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</si>
  <si>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</si>
  <si>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</si>
  <si>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</si>
  <si>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</si>
  <si>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</si>
  <si>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</si>
  <si>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</si>
  <si>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</si>
  <si>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</si>
  <si>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</si>
  <si>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</si>
  <si>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</si>
  <si>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</si>
  <si>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</si>
  <si>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</si>
  <si>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</si>
  <si>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</si>
  <si>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</si>
  <si>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</si>
  <si>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</si>
  <si>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</si>
  <si>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</si>
  <si>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</si>
  <si>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</si>
  <si>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</si>
  <si>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</si>
  <si>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</si>
  <si>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</si>
  <si>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</si>
  <si>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</si>
  <si>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</si>
  <si>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</si>
  <si>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</si>
  <si>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</si>
  <si>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</si>
  <si>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</si>
  <si>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</si>
  <si>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</si>
  <si>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</si>
  <si>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</si>
  <si>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</si>
  <si>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</si>
  <si>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</si>
  <si>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</si>
  <si>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</si>
  <si>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</si>
  <si>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</si>
  <si>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</si>
  <si>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</si>
  <si>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</si>
  <si>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</si>
  <si>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</si>
  <si>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</si>
  <si>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</si>
  <si>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</si>
  <si>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</si>
  <si>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</si>
  <si>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</si>
  <si>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</si>
  <si>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</si>
  <si>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</si>
  <si>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</si>
  <si>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</si>
  <si>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</si>
  <si>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</si>
  <si>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</si>
  <si>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</si>
  <si>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</si>
  <si>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</si>
  <si>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</si>
  <si>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</si>
  <si>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</si>
  <si>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</si>
  <si>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</si>
  <si>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</si>
  <si>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</si>
  <si>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</si>
  <si>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</si>
  <si>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</si>
  <si>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</si>
  <si>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</si>
  <si>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</si>
  <si>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</si>
  <si>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</si>
  <si>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</si>
  <si>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</si>
  <si>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</si>
  <si>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</si>
  <si>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</si>
  <si>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</si>
  <si>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</si>
  <si>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</si>
  <si>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</si>
  <si>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</si>
  <si>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</si>
  <si>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</si>
  <si>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</si>
  <si>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</si>
  <si>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</si>
  <si>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</si>
  <si>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</si>
  <si>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</si>
  <si>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</si>
  <si>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</si>
  <si>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</si>
  <si>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</si>
  <si>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</si>
  <si>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</si>
  <si>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</si>
  <si>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</si>
  <si>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</si>
  <si>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</si>
  <si>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</si>
  <si>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</si>
  <si>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</si>
  <si>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</si>
  <si>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</si>
  <si>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</si>
  <si>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</si>
  <si>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</si>
  <si>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</si>
  <si>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</si>
  <si>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</si>
  <si>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</si>
  <si>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</si>
  <si>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</si>
  <si>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</si>
  <si>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</si>
  <si>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</si>
  <si>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</si>
  <si>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</si>
  <si>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</si>
  <si>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</si>
  <si>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</si>
  <si>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</si>
  <si>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</si>
  <si>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</si>
  <si>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</si>
  <si>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</si>
  <si>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</si>
  <si>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</si>
  <si>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</si>
  <si>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</si>
  <si>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</si>
  <si>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</si>
  <si>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</si>
  <si>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</si>
  <si>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</si>
  <si>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</si>
  <si>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</si>
  <si>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</si>
  <si>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</si>
  <si>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</si>
  <si>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</si>
  <si>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</si>
  <si>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</si>
  <si>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</si>
  <si>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</si>
  <si>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</si>
  <si>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</si>
  <si>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</si>
  <si>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</si>
  <si>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</si>
  <si>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</si>
  <si>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</si>
  <si>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</si>
  <si>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</si>
  <si>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</si>
  <si>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</si>
  <si>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</si>
  <si>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</si>
  <si>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</si>
  <si>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</si>
  <si>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</si>
  <si>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</si>
  <si>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</si>
  <si>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</si>
  <si>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</si>
  <si>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</si>
  <si>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</si>
  <si>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</si>
  <si>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</si>
  <si>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</si>
  <si>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</si>
  <si>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</si>
  <si>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</si>
  <si>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</si>
  <si>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</si>
  <si>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</si>
  <si>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</si>
  <si>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</si>
  <si>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</si>
  <si>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</si>
  <si>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</si>
  <si>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</si>
  <si>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</si>
  <si>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</si>
  <si>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</si>
  <si>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</si>
  <si>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</si>
  <si>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</si>
  <si>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</si>
  <si>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</si>
  <si>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</si>
  <si>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</si>
  <si>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</si>
  <si>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</si>
  <si>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</si>
  <si>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</si>
  <si>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</si>
  <si>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</si>
  <si>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</si>
  <si>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</si>
  <si>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</si>
  <si>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</si>
  <si>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</si>
  <si>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</si>
  <si>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</si>
  <si>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</si>
  <si>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</si>
  <si>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</si>
  <si>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</si>
  <si>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</si>
  <si>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</si>
  <si>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</si>
  <si>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</si>
  <si>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</si>
  <si>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</si>
  <si>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</si>
  <si>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</si>
  <si>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</si>
  <si>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</si>
  <si>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</si>
  <si>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</si>
  <si>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</si>
  <si>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</si>
  <si>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</si>
  <si>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</si>
  <si>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</si>
  <si>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</si>
  <si>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</si>
  <si>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</si>
  <si>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</si>
  <si>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</si>
  <si>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</si>
  <si>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</si>
  <si>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</si>
  <si>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</si>
  <si>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</si>
  <si>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</si>
  <si>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</si>
  <si>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</si>
  <si>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</si>
  <si>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</si>
  <si>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</si>
  <si>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</si>
  <si>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</si>
  <si>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</si>
  <si>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</si>
  <si>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</si>
  <si>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</si>
  <si>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</si>
  <si>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</si>
  <si>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</si>
  <si>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</si>
  <si>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</si>
  <si>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</si>
  <si>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</si>
  <si>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</si>
  <si>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</si>
  <si>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</si>
  <si>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</si>
  <si>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</si>
  <si>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</si>
  <si>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</si>
  <si>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</si>
  <si>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</si>
  <si>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</si>
  <si>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</si>
  <si>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</si>
  <si>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</si>
  <si>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</si>
  <si>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</si>
  <si>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</si>
  <si>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</si>
  <si>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</si>
  <si>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</si>
  <si>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</si>
  <si>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</si>
  <si>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</si>
  <si>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</si>
  <si>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</si>
  <si>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</si>
  <si>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</si>
  <si>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</si>
  <si>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</si>
  <si>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</si>
  <si>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</si>
  <si>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</si>
  <si>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</si>
  <si>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</si>
  <si>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</si>
  <si>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</si>
  <si>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</si>
  <si>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</si>
  <si>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</si>
  <si>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</si>
  <si>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</si>
  <si>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</si>
  <si>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</si>
  <si>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</si>
  <si>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</si>
  <si>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</si>
  <si>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</si>
  <si>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</si>
  <si>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</si>
  <si>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</si>
  <si>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</si>
  <si>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</si>
  <si>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</si>
  <si>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</si>
  <si>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</si>
  <si>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</si>
  <si>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</si>
  <si>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</si>
  <si>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</si>
  <si>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</si>
  <si>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</si>
  <si>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</si>
  <si>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</si>
  <si>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</si>
  <si>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</si>
  <si>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</si>
  <si>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</si>
  <si>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</si>
  <si>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</si>
  <si>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</si>
  <si>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</si>
  <si>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</si>
  <si>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</si>
  <si>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</si>
  <si>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</si>
  <si>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</si>
  <si>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</si>
  <si>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</si>
  <si>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</si>
  <si>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</si>
  <si>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</si>
  <si>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</si>
  <si>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</si>
  <si>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</si>
  <si>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</si>
  <si>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</si>
  <si>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</si>
  <si>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</si>
  <si>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</si>
  <si>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</si>
  <si>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</si>
  <si>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</si>
  <si>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</si>
  <si>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</si>
  <si>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</si>
  <si>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</si>
  <si>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</si>
  <si>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</si>
  <si>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</si>
  <si>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</si>
  <si>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</si>
  <si>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</si>
  <si>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</si>
  <si>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</si>
  <si>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</si>
  <si>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</si>
  <si>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</si>
  <si>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</si>
  <si>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</si>
  <si>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</si>
  <si>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</si>
  <si>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</si>
  <si>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</si>
  <si>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</si>
  <si>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</si>
  <si>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</si>
  <si>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</si>
  <si>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</si>
  <si>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</si>
  <si>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</si>
  <si>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</si>
  <si>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</si>
  <si>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</si>
  <si>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</si>
  <si>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</si>
  <si>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</si>
  <si>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</si>
  <si>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</si>
  <si>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</si>
  <si>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</si>
  <si>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</si>
  <si>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</si>
  <si>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</si>
  <si>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</si>
  <si>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</si>
  <si>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</si>
  <si>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</si>
  <si>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</si>
  <si>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</si>
  <si>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</si>
  <si>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</si>
  <si>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</si>
  <si>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</si>
  <si>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</si>
  <si>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</si>
  <si>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</si>
  <si>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</si>
  <si>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</si>
  <si>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</si>
  <si>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</si>
  <si>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</si>
  <si>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</si>
  <si>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</si>
  <si>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</si>
  <si>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</si>
  <si>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</si>
  <si>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</si>
  <si>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</si>
  <si>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</si>
  <si>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</si>
  <si>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</si>
  <si>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</si>
  <si>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</si>
  <si>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</si>
  <si>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</si>
  <si>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</si>
  <si>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</si>
  <si>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</si>
  <si>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</si>
  <si>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</si>
  <si>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</si>
  <si>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</si>
  <si>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</si>
  <si>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</si>
  <si>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</si>
  <si>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</si>
  <si>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</si>
  <si>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</si>
  <si>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</si>
  <si>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</si>
  <si>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</si>
  <si>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</si>
  <si>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</si>
  <si>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</si>
  <si>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</si>
  <si>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</si>
  <si>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</si>
  <si>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</si>
  <si>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</si>
  <si>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</si>
  <si>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</si>
  <si>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</si>
  <si>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</si>
  <si>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</si>
  <si>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</si>
  <si>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</si>
  <si>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</si>
  <si>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</si>
  <si>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</si>
  <si>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</si>
  <si>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</si>
  <si>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</si>
  <si>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</si>
  <si>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</si>
  <si>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</si>
  <si>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</si>
  <si>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</si>
  <si>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</si>
  <si>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</si>
  <si>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</si>
  <si>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</si>
  <si>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</si>
  <si>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</si>
  <si>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</si>
  <si>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</si>
  <si>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</si>
  <si>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</si>
  <si>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</si>
  <si>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</si>
  <si>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</si>
  <si>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</si>
  <si>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</si>
  <si>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</si>
  <si>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</si>
  <si>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</si>
  <si>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</si>
  <si>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</si>
  <si>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</si>
  <si>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</si>
  <si>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</si>
  <si>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</si>
  <si>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</si>
  <si>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</si>
  <si>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</si>
  <si>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</si>
  <si>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</si>
  <si>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</si>
  <si>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</si>
  <si>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</si>
  <si>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</si>
  <si>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</si>
  <si>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</si>
  <si>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</si>
  <si>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</si>
  <si>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</si>
  <si>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</si>
  <si>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</si>
  <si>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</si>
  <si>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</si>
  <si>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</si>
  <si>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</si>
  <si>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</si>
  <si>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</si>
  <si>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</si>
  <si>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</si>
  <si>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</si>
  <si>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</si>
  <si>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</si>
  <si>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</si>
  <si>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</si>
  <si>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</si>
  <si>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</si>
  <si>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</si>
  <si>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</si>
  <si>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</si>
  <si>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</si>
  <si>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</si>
  <si>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</si>
  <si>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</si>
  <si>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</si>
  <si>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</si>
  <si>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</si>
  <si>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</si>
  <si>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</si>
  <si>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</si>
  <si>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</si>
  <si>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</si>
  <si>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</si>
  <si>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</si>
  <si>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</si>
  <si>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</si>
  <si>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</si>
  <si>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</si>
  <si>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</si>
  <si>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</si>
  <si>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</si>
  <si>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</si>
  <si>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</si>
  <si>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</si>
  <si>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</si>
  <si>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</si>
  <si>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</si>
  <si>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</si>
  <si>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</si>
  <si>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</si>
  <si>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</si>
  <si>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</si>
  <si>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</si>
  <si>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</si>
  <si>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</si>
  <si>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</si>
  <si>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</si>
  <si>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</si>
  <si>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</si>
  <si>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</si>
  <si>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</si>
  <si>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</si>
  <si>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</si>
  <si>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</si>
  <si>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</si>
  <si>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</si>
  <si>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</si>
  <si>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</si>
  <si>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</si>
  <si>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</si>
  <si>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</si>
  <si>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</si>
  <si>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</si>
  <si>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</si>
  <si>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</si>
  <si>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</si>
  <si>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</si>
  <si>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</si>
  <si>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</si>
  <si>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</si>
  <si>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</si>
  <si>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</si>
  <si>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</si>
  <si>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</si>
  <si>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</si>
  <si>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</si>
  <si>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</si>
  <si>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</si>
  <si>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</si>
  <si>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</si>
  <si>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</si>
  <si>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</si>
  <si>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</si>
  <si>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</si>
  <si>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</si>
  <si>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</si>
  <si>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</si>
  <si>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</si>
  <si>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</si>
  <si>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</si>
  <si>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</si>
  <si>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</si>
  <si>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</si>
  <si>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</si>
  <si>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</si>
  <si>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</si>
  <si>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</si>
  <si>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</si>
  <si>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</si>
  <si>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</si>
  <si>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</si>
  <si>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</si>
  <si>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</si>
  <si>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</si>
  <si>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</si>
  <si>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</si>
  <si>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</si>
  <si>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</si>
  <si>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</si>
  <si>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</si>
  <si>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</si>
  <si>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</si>
  <si>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</si>
  <si>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</si>
  <si>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</si>
  <si>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</si>
  <si>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</si>
  <si>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</si>
  <si>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</si>
  <si>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</si>
  <si>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</si>
  <si>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</si>
  <si>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</si>
  <si>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</si>
  <si>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</si>
  <si>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</si>
  <si>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</si>
  <si>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</si>
  <si>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</si>
  <si>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</si>
  <si>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</si>
  <si>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</si>
  <si>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</si>
  <si>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</si>
  <si>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</si>
  <si>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</si>
  <si>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</si>
  <si>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</si>
  <si>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</si>
  <si>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</si>
  <si>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</si>
  <si>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</si>
  <si>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</si>
  <si>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</si>
  <si>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</si>
  <si>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</si>
  <si>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</si>
  <si>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</si>
  <si>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</si>
  <si>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</si>
  <si>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</si>
  <si>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</si>
  <si>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</si>
  <si>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</si>
  <si>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</si>
  <si>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</si>
  <si>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</si>
  <si>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</si>
  <si>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</si>
  <si>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</si>
  <si>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</si>
  <si>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</si>
  <si>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</si>
  <si>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</si>
  <si>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</si>
  <si>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</si>
  <si>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</si>
  <si>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</si>
  <si>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</si>
  <si>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</si>
  <si>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</si>
  <si>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</si>
  <si>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</si>
  <si>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</si>
  <si>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</si>
  <si>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</si>
  <si>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</si>
  <si>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</si>
  <si>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</si>
  <si>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</si>
  <si>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</si>
  <si>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</si>
  <si>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</si>
  <si>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</si>
  <si>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</si>
  <si>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</si>
  <si>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</si>
  <si>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</si>
  <si>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</si>
  <si>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</si>
  <si>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</si>
  <si>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</si>
  <si>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</si>
  <si>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</si>
  <si>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</si>
  <si>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</si>
  <si>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</si>
  <si>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</si>
  <si>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</si>
  <si>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</si>
  <si>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</si>
  <si>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</si>
  <si>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</si>
  <si>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</si>
  <si>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</si>
  <si>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</si>
  <si>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</si>
  <si>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</si>
  <si>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</si>
  <si>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</si>
  <si>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</si>
  <si>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</si>
  <si>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</si>
  <si>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</si>
  <si>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</si>
  <si>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</si>
  <si>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</si>
  <si>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</si>
  <si>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</si>
  <si>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</si>
  <si>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</si>
  <si>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</si>
  <si>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</si>
  <si>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</si>
  <si>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</si>
  <si>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</si>
  <si>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</si>
  <si>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</si>
  <si>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</si>
  <si>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</si>
  <si>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</si>
  <si>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</si>
  <si>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</si>
  <si>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</si>
  <si>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</si>
  <si>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</si>
  <si>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</si>
  <si>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</si>
  <si>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</si>
  <si>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</si>
  <si>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</si>
  <si>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</si>
  <si>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</si>
  <si>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</si>
  <si>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</si>
  <si>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</si>
  <si>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</si>
  <si>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</si>
  <si>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</si>
  <si>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</si>
  <si>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</si>
  <si>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</si>
  <si>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</si>
  <si>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</si>
  <si>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</si>
  <si>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</si>
  <si>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</si>
  <si>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</si>
  <si>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</si>
  <si>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</si>
  <si>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</si>
  <si>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</si>
  <si>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</si>
  <si>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</si>
  <si>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</si>
  <si>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</si>
  <si>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</si>
  <si>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</si>
  <si>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</si>
  <si>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</si>
  <si>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</si>
  <si>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</si>
  <si>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</si>
  <si>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</si>
  <si>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</si>
  <si>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</si>
  <si>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</si>
  <si>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</si>
  <si>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</si>
  <si>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</si>
  <si>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</si>
  <si>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</si>
  <si>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</si>
  <si>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</si>
  <si>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</si>
  <si>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</si>
  <si>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</si>
  <si>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</si>
  <si>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</si>
  <si>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</si>
  <si>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</si>
  <si>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</si>
  <si>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</si>
  <si>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</si>
  <si>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</si>
  <si>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</si>
  <si>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</si>
  <si>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</si>
  <si>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</si>
  <si>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</si>
  <si>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</si>
  <si>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</si>
  <si>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</si>
  <si>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</si>
  <si>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</si>
  <si>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</si>
  <si>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</si>
  <si>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</si>
  <si>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</si>
  <si>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</si>
  <si>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</si>
  <si>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</si>
  <si>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</si>
  <si>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</si>
  <si>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</si>
  <si>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</si>
  <si>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</si>
  <si>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</si>
  <si>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</si>
  <si>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</si>
  <si>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</si>
  <si>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</si>
  <si>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</si>
  <si>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</si>
  <si>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</si>
  <si>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</si>
  <si>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</si>
  <si>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</si>
  <si>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</si>
  <si>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</si>
  <si>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</si>
  <si>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</si>
  <si>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</si>
  <si>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</si>
  <si>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</si>
  <si>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</si>
  <si>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</si>
  <si>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</si>
  <si>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</si>
  <si>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</si>
  <si>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</si>
  <si>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</si>
  <si>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</si>
  <si>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</si>
  <si>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</si>
  <si>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</si>
  <si>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</si>
  <si>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</si>
  <si>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</si>
  <si>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</si>
  <si>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</si>
  <si>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</si>
  <si>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</si>
  <si>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</si>
  <si>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</si>
  <si>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</si>
  <si>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</si>
  <si>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</si>
  <si>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</si>
  <si>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</si>
  <si>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</si>
  <si>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</si>
  <si>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</si>
  <si>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</si>
  <si>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</si>
  <si>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</si>
  <si>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</si>
  <si>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</si>
  <si>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</si>
  <si>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</si>
  <si>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</si>
  <si>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</si>
  <si>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</si>
  <si>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</si>
  <si>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</si>
  <si>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</si>
  <si>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</si>
  <si>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</si>
  <si>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</si>
  <si>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</si>
  <si>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</si>
  <si>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</si>
  <si>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</si>
  <si>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</si>
  <si>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</si>
  <si>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</si>
  <si>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</si>
  <si>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</si>
  <si>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</si>
  <si>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</si>
  <si>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</si>
  <si>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</si>
  <si>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</si>
  <si>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</si>
  <si>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</si>
  <si>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</si>
  <si>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</si>
  <si>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</si>
  <si>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</si>
  <si>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</si>
  <si>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</si>
  <si>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</si>
  <si>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</si>
  <si>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</si>
  <si>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</si>
  <si>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</si>
  <si>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</si>
  <si>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</si>
  <si>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</si>
  <si>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</si>
  <si>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</si>
  <si>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</si>
  <si>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</si>
  <si>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</si>
  <si>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</si>
  <si>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</si>
  <si>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</si>
  <si>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</si>
  <si>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</si>
  <si>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</si>
  <si>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</si>
  <si>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</si>
  <si>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</si>
  <si>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</si>
  <si>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</si>
  <si>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</si>
  <si>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</si>
  <si>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</si>
  <si>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</si>
  <si>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</si>
  <si>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</si>
  <si>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</si>
  <si>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</si>
  <si>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</si>
  <si>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</si>
  <si>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</si>
  <si>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</si>
  <si>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</si>
  <si>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</si>
  <si>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</si>
  <si>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</si>
  <si>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</si>
  <si>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</si>
  <si>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</si>
  <si>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</si>
  <si>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</si>
  <si>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</si>
  <si>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</si>
  <si>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</si>
  <si>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</si>
  <si>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</si>
  <si>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</si>
  <si>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</si>
  <si>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</si>
  <si>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</si>
  <si>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</si>
  <si>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</si>
  <si>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</si>
  <si>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</si>
  <si>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</si>
  <si>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</si>
  <si>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</si>
  <si>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</si>
  <si>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</si>
  <si>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</si>
  <si>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</si>
  <si>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</si>
  <si>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</si>
  <si>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</si>
  <si>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</si>
  <si>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</si>
  <si>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</si>
  <si>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</si>
  <si>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</si>
  <si>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</si>
  <si>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</si>
  <si>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</si>
  <si>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</si>
  <si>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</si>
  <si>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</si>
  <si>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</si>
  <si>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</si>
  <si>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</si>
  <si>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</si>
  <si>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</si>
  <si>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</si>
  <si>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</si>
  <si>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</si>
  <si>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</si>
  <si>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</si>
  <si>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</si>
  <si>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</si>
  <si>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</si>
  <si>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</si>
  <si>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</si>
  <si>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</si>
  <si>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</si>
  <si>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</si>
  <si>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</si>
  <si>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</si>
  <si>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</si>
  <si>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</si>
  <si>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</si>
  <si>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</si>
  <si>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</si>
  <si>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</si>
  <si>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</si>
  <si>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</si>
  <si>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</si>
  <si>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</si>
  <si>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</si>
  <si>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</si>
  <si>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</si>
  <si>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</si>
  <si>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</si>
  <si>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</si>
  <si>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</si>
  <si>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</si>
  <si>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</si>
  <si>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</si>
  <si>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</si>
  <si>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</si>
  <si>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</si>
  <si>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</si>
  <si>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</si>
  <si>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</si>
  <si>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</si>
  <si>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</si>
  <si>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</si>
  <si>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</si>
  <si>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</si>
  <si>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</si>
  <si>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</si>
  <si>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</si>
  <si>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</si>
  <si>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</si>
  <si>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</si>
  <si>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</si>
  <si>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</si>
  <si>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</si>
  <si>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</si>
  <si>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</si>
  <si>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</si>
  <si>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</si>
  <si>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</si>
  <si>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</si>
  <si>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</si>
  <si>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</si>
  <si>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</si>
  <si>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</si>
  <si>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</si>
  <si>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</si>
  <si>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</si>
  <si>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</si>
  <si>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</si>
  <si>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</si>
  <si>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</si>
  <si>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</si>
  <si>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</si>
  <si>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</si>
  <si>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</si>
  <si>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</si>
  <si>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</si>
  <si>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</si>
  <si>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</si>
  <si>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</si>
  <si>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</si>
  <si>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</si>
  <si>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</si>
  <si>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</si>
  <si>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</si>
  <si>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</si>
  <si>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</si>
  <si>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</si>
  <si>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</si>
  <si>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</si>
  <si>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</si>
  <si>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</si>
  <si>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</si>
  <si>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</si>
  <si>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</si>
  <si>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</si>
  <si>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</si>
  <si>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</si>
  <si>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</si>
  <si>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</si>
  <si>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</si>
  <si>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</si>
  <si>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</si>
  <si>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</si>
  <si>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</si>
  <si>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</si>
  <si>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</si>
  <si>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</si>
  <si>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</si>
  <si>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</si>
  <si>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</si>
  <si>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</si>
  <si>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</si>
  <si>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</si>
  <si>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</si>
  <si>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</si>
  <si>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</si>
  <si>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</si>
  <si>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</si>
  <si>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</si>
  <si>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</si>
  <si>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</si>
  <si>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</si>
  <si>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</si>
  <si>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</si>
  <si>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</si>
  <si>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</si>
  <si>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</si>
  <si>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</si>
  <si>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</si>
  <si>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</si>
  <si>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</si>
  <si>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</si>
  <si>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</si>
  <si>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</si>
  <si>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</si>
  <si>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</si>
  <si>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</si>
  <si>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</si>
  <si>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</si>
  <si>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</si>
  <si>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</si>
  <si>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</si>
  <si>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</si>
  <si>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</si>
  <si>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</si>
  <si>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</si>
  <si>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</si>
  <si>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</si>
  <si>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</si>
  <si>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</si>
  <si>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</si>
  <si>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</si>
  <si>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</si>
  <si>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</si>
  <si>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</si>
  <si>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</si>
  <si>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</si>
  <si>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</si>
  <si>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</si>
  <si>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</si>
  <si>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</si>
  <si>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</si>
  <si>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</si>
  <si>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</si>
  <si>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</si>
  <si>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</si>
  <si>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</si>
  <si>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</si>
  <si>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</si>
  <si>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</si>
  <si>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</si>
  <si>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</si>
  <si>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</si>
  <si>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</si>
  <si>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</si>
  <si>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</si>
  <si>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</si>
  <si>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</si>
  <si>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</si>
  <si>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</si>
  <si>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</si>
  <si>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</si>
  <si>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</si>
  <si>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</si>
  <si>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</si>
  <si>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</si>
  <si>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</si>
  <si>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</si>
  <si>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</si>
  <si>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</si>
  <si>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</si>
  <si>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</si>
  <si>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</si>
  <si>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</si>
  <si>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</si>
  <si>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</si>
  <si>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</si>
  <si>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</si>
  <si>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</si>
  <si>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</si>
  <si>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</si>
  <si>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</si>
  <si>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</si>
  <si>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</si>
  <si>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</si>
  <si>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</si>
  <si>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</si>
  <si>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</si>
  <si>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</si>
  <si>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</si>
  <si>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</si>
  <si>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</si>
  <si>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</si>
  <si>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</si>
  <si>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</si>
  <si>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</si>
  <si>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</si>
  <si>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</si>
  <si>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</si>
  <si>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</si>
  <si>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</si>
  <si>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</si>
  <si>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</si>
  <si>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</si>
  <si>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</si>
  <si>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</si>
  <si>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</si>
  <si>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</si>
  <si>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</si>
  <si>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</si>
  <si>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</si>
  <si>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</si>
  <si>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</si>
  <si>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</si>
  <si>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</si>
  <si>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</si>
  <si>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</si>
  <si>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</si>
  <si>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</si>
  <si>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</si>
  <si>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</si>
  <si>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</si>
  <si>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</si>
  <si>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</si>
  <si>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</si>
  <si>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</si>
  <si>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</si>
  <si>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</si>
  <si>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</si>
  <si>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</si>
  <si>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</si>
  <si>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</si>
  <si>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</si>
  <si>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</si>
  <si>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</si>
  <si>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</si>
  <si>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</si>
  <si>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</si>
  <si>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</si>
  <si>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</si>
  <si>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</si>
  <si>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</si>
  <si>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</si>
  <si>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</si>
  <si>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</si>
  <si>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</si>
  <si>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</si>
  <si>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</si>
  <si>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</si>
  <si>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</si>
  <si>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</si>
  <si>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</si>
  <si>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</si>
  <si>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</si>
  <si>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</si>
  <si>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</si>
  <si>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</si>
  <si>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</si>
  <si>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</si>
  <si>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</si>
  <si>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</si>
  <si>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</si>
  <si>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</si>
  <si>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</si>
  <si>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</si>
  <si>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</si>
  <si>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</si>
  <si>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</si>
  <si>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</si>
  <si>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</si>
  <si>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</si>
  <si>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</si>
  <si>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</si>
  <si>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</si>
  <si>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</si>
  <si>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</si>
  <si>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</si>
  <si>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</si>
  <si>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</si>
  <si>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</si>
  <si>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</si>
  <si>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</si>
  <si>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</si>
  <si>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</si>
  <si>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</si>
  <si>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</si>
  <si>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</si>
  <si>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</si>
  <si>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</si>
  <si>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</si>
  <si>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</si>
  <si>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</si>
  <si>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</si>
  <si>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</si>
  <si>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</si>
  <si>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</si>
  <si>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</si>
  <si>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</si>
  <si>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</si>
  <si>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</si>
  <si>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</si>
  <si>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</si>
  <si>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</si>
  <si>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</si>
  <si>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</si>
  <si>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</si>
  <si>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</si>
  <si>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</si>
  <si>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</si>
  <si>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</si>
  <si>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</si>
  <si>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</si>
  <si>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</si>
  <si>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</si>
  <si>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</si>
  <si>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</si>
  <si>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</si>
  <si>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</si>
  <si>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</si>
  <si>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</si>
  <si>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</si>
  <si>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</si>
  <si>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</si>
  <si>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</si>
  <si>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</si>
  <si>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</si>
  <si>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</si>
  <si>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</si>
  <si>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</si>
  <si>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</si>
  <si>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</si>
  <si>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</si>
  <si>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</si>
  <si>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</si>
  <si>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</si>
  <si>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</si>
  <si>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</si>
  <si>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</si>
  <si>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</si>
  <si>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</si>
  <si>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</si>
  <si>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</si>
  <si>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</si>
  <si>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</si>
  <si>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</si>
  <si>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</si>
  <si>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</si>
  <si>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</si>
  <si>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</si>
  <si>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</si>
  <si>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</si>
  <si>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</si>
  <si>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</si>
  <si>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</si>
  <si>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</si>
  <si>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</si>
  <si>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</si>
  <si>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</si>
  <si>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</si>
  <si>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</si>
  <si>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</si>
  <si>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</si>
  <si>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</si>
  <si>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</si>
  <si>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</si>
  <si>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</si>
  <si>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</si>
  <si>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</si>
  <si>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</si>
  <si>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</si>
  <si>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</si>
  <si>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</si>
  <si>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</si>
  <si>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</si>
  <si>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</si>
  <si>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</si>
  <si>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</si>
  <si>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</si>
  <si>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</si>
  <si>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</si>
  <si>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</si>
  <si>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</si>
  <si>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</si>
  <si>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</si>
  <si>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</si>
  <si>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</si>
  <si>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</si>
  <si>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</si>
  <si>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</si>
  <si>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</si>
  <si>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</si>
  <si>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</si>
  <si>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</si>
  <si>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</si>
  <si>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</si>
  <si>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</si>
  <si>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</si>
  <si>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</si>
  <si>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</si>
  <si>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</si>
  <si>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</si>
  <si>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</si>
  <si>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</si>
  <si>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</si>
  <si>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</si>
  <si>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</si>
  <si>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</si>
  <si>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</si>
  <si>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</si>
  <si>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</si>
  <si>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</si>
  <si>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</si>
  <si>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</si>
  <si>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</si>
  <si>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</si>
  <si>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</si>
  <si>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</si>
  <si>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</si>
  <si>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</si>
  <si>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</si>
  <si>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</si>
  <si>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</si>
  <si>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</si>
  <si>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</si>
  <si>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</si>
  <si>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</si>
  <si>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</si>
  <si>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</si>
  <si>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</si>
  <si>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</si>
  <si>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</si>
  <si>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</si>
  <si>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</si>
  <si>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</si>
  <si>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</si>
  <si>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</si>
  <si>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</si>
  <si>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</si>
  <si>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</si>
  <si>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</si>
  <si>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</si>
  <si>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</si>
  <si>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</si>
  <si>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</si>
  <si>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</si>
  <si>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</si>
  <si>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</si>
  <si>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</si>
  <si>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</si>
  <si>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</si>
  <si>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</si>
  <si>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</si>
  <si>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</si>
  <si>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</si>
  <si>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</si>
  <si>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</si>
  <si>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</si>
  <si>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</si>
  <si>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</si>
  <si>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</si>
  <si>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</si>
  <si>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</si>
  <si>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</si>
  <si>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</si>
  <si>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</si>
  <si>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</si>
  <si>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</si>
  <si>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</si>
  <si>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</si>
  <si>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</si>
  <si>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</si>
  <si>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</si>
  <si>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</si>
  <si>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</si>
  <si>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</si>
  <si>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</si>
  <si>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</si>
  <si>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</si>
  <si>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</si>
  <si>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</si>
  <si>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</si>
  <si>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</si>
  <si>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</si>
  <si>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</si>
  <si>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</si>
  <si>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</si>
  <si>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</si>
  <si>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</si>
  <si>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</si>
  <si>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</si>
  <si>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</si>
  <si>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</si>
  <si>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</si>
  <si>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</si>
  <si>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</si>
  <si>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</si>
  <si>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</si>
  <si>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</si>
  <si>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</si>
  <si>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</si>
  <si>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</si>
  <si>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</si>
  <si>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</si>
  <si>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</si>
  <si>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</si>
  <si>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</si>
  <si>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</si>
  <si>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</si>
  <si>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</si>
  <si>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</si>
  <si>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</si>
  <si>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</si>
  <si>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</si>
  <si>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</si>
  <si>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</si>
  <si>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</si>
  <si>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</si>
  <si>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</si>
  <si>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</si>
  <si>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</si>
  <si>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</si>
  <si>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</si>
  <si>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</si>
  <si>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</si>
  <si>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</si>
  <si>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</si>
  <si>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</si>
  <si>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</si>
  <si>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</si>
  <si>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</si>
  <si>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</si>
  <si>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</si>
  <si>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</si>
  <si>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</si>
  <si>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</si>
  <si>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</si>
  <si>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</si>
  <si>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</si>
  <si>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</si>
  <si>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</si>
  <si>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</si>
  <si>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</si>
  <si>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</si>
  <si>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</si>
  <si>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</si>
  <si>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</si>
  <si>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</si>
  <si>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</si>
  <si>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</si>
  <si>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</si>
  <si>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</si>
  <si>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</si>
  <si>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</si>
  <si>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</si>
  <si>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</si>
  <si>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</si>
  <si>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</si>
  <si>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</si>
  <si>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</si>
  <si>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</si>
  <si>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</si>
  <si>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</si>
  <si>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</si>
  <si>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</si>
  <si>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</si>
  <si>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</si>
  <si>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</si>
  <si>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</si>
  <si>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</si>
  <si>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</si>
  <si>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</si>
  <si>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</si>
  <si>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</si>
  <si>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</si>
  <si>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</si>
  <si>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</si>
  <si>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</si>
  <si>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</si>
  <si>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</si>
  <si>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</si>
  <si>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</si>
  <si>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</si>
  <si>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</si>
  <si>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</si>
  <si>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</si>
  <si>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</si>
  <si>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</si>
  <si>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</si>
  <si>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</si>
  <si>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</si>
  <si>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</si>
  <si>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</si>
  <si>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</si>
  <si>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</si>
  <si>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</si>
  <si>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</si>
  <si>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</si>
  <si>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</si>
  <si>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</si>
  <si>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</si>
  <si>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</si>
  <si>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</si>
  <si>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</si>
  <si>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</si>
  <si>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</si>
  <si>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</si>
  <si>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</si>
  <si>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</si>
  <si>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</si>
  <si>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</si>
  <si>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</si>
  <si>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</si>
  <si>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</si>
  <si>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</si>
  <si>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</si>
  <si>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</si>
  <si>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</si>
  <si>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</si>
  <si>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</si>
  <si>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</si>
  <si>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</si>
  <si>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</si>
  <si>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</si>
  <si>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</si>
  <si>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</si>
  <si>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</si>
  <si>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</si>
  <si>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</si>
  <si>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</si>
  <si>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</si>
  <si>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</si>
  <si>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</si>
  <si>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</si>
  <si>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</si>
  <si>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</si>
  <si>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</si>
  <si>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</si>
  <si>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</si>
  <si>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</si>
  <si>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</si>
  <si>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</si>
  <si>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</si>
  <si>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</si>
  <si>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</si>
  <si>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</si>
  <si>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</si>
  <si>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</si>
  <si>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</si>
  <si>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</si>
  <si>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</si>
  <si>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</si>
  <si>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</si>
  <si>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</si>
  <si>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</si>
  <si>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</si>
  <si>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</si>
  <si>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</si>
  <si>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</si>
  <si>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</si>
  <si>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</si>
  <si>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</si>
  <si>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</si>
  <si>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</si>
  <si>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</si>
  <si>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</si>
  <si>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</si>
  <si>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</si>
  <si>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</si>
  <si>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</si>
  <si>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</si>
  <si>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</si>
  <si>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</si>
  <si>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</si>
  <si>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</si>
  <si>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</si>
  <si>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</si>
  <si>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</si>
  <si>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</si>
  <si>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</si>
  <si>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</si>
  <si>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</si>
  <si>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</si>
  <si>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</si>
  <si>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</si>
  <si>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</si>
  <si>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</si>
  <si>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</si>
  <si>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</si>
  <si>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</si>
  <si>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</si>
  <si>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</si>
  <si>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</si>
  <si>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</si>
  <si>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</si>
  <si>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</si>
  <si>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</si>
  <si>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</si>
  <si>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</si>
  <si>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</si>
  <si>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</si>
  <si>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</si>
  <si>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</si>
  <si>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</si>
  <si>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</si>
  <si>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</si>
  <si>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</si>
  <si>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</si>
  <si>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</si>
  <si>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</si>
  <si>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</si>
  <si>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</si>
  <si>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</si>
  <si>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</si>
  <si>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</si>
  <si>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</si>
  <si>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</si>
  <si>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</si>
  <si>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</si>
  <si>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</si>
  <si>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</si>
  <si>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</si>
  <si>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</si>
  <si>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</si>
  <si>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</si>
  <si>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</si>
  <si>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</si>
  <si>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</si>
  <si>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</si>
  <si>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</si>
  <si>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</si>
  <si>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</si>
  <si>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</si>
  <si>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</si>
  <si>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</si>
  <si>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</si>
  <si>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</si>
  <si>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</si>
  <si>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</si>
  <si>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</si>
  <si>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</si>
  <si>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</si>
  <si>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</si>
  <si>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</si>
  <si>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</si>
  <si>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</si>
  <si>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</si>
  <si>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</si>
  <si>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</si>
  <si>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</si>
  <si>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</si>
  <si>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</si>
  <si>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</si>
  <si>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</si>
  <si>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</si>
  <si>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</si>
  <si>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</si>
  <si>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</si>
  <si>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</si>
  <si>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</si>
  <si>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</si>
  <si>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</si>
  <si>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</si>
  <si>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</si>
  <si>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</si>
  <si>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</si>
  <si>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</si>
  <si>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</si>
  <si>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</si>
  <si>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</si>
  <si>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</si>
  <si>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</si>
  <si>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</si>
  <si>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</si>
  <si>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</si>
  <si>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</si>
  <si>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</si>
  <si>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</si>
  <si>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</si>
  <si>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</si>
  <si>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</si>
  <si>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</si>
  <si>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</si>
  <si>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</si>
  <si>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</si>
  <si>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</si>
  <si>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</si>
  <si>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</si>
  <si>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</si>
  <si>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</si>
  <si>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</si>
  <si>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</si>
  <si>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</si>
  <si>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</si>
  <si>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</si>
  <si>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</si>
  <si>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</si>
  <si>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</si>
  <si>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</si>
  <si>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</si>
  <si>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</si>
  <si>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</si>
  <si>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</si>
  <si>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</si>
  <si>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</si>
  <si>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</si>
  <si>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</si>
  <si>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</si>
  <si>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</si>
  <si>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</si>
  <si>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</si>
  <si>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</si>
  <si>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</si>
  <si>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</si>
  <si>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</si>
  <si>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</si>
  <si>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</si>
  <si>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</si>
  <si>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</si>
  <si>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</si>
  <si>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</si>
  <si>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</si>
  <si>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</si>
  <si>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</si>
  <si>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</si>
  <si>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</si>
  <si>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</si>
  <si>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</si>
  <si>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</si>
  <si>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</si>
  <si>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</si>
  <si>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</si>
  <si>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</si>
  <si>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</si>
  <si>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</si>
  <si>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</si>
  <si>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</si>
  <si>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</si>
  <si>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</si>
  <si>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</si>
  <si>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</si>
  <si>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</si>
  <si>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</si>
  <si>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</si>
  <si>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</si>
  <si>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</si>
  <si>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</si>
  <si>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</si>
  <si>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</si>
  <si>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</si>
  <si>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</si>
  <si>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</si>
  <si>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</si>
  <si>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</si>
  <si>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</si>
  <si>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</si>
  <si>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</si>
  <si>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</si>
  <si>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</si>
  <si>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</si>
  <si>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</si>
  <si>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</si>
  <si>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</si>
  <si>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</si>
  <si>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</si>
  <si>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</si>
  <si>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</si>
  <si>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</si>
  <si>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</si>
  <si>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</si>
  <si>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</si>
  <si>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</si>
  <si>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</si>
  <si>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</si>
  <si>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</si>
  <si>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</si>
  <si>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</si>
  <si>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</si>
  <si>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</si>
  <si>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</si>
  <si>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</si>
  <si>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</si>
  <si>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</si>
  <si>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</si>
  <si>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</si>
  <si>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</si>
  <si>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</si>
  <si>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</si>
  <si>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</si>
  <si>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</si>
  <si>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</si>
  <si>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</si>
  <si>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</si>
  <si>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</si>
  <si>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</si>
  <si>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</si>
  <si>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</si>
  <si>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</si>
  <si>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</si>
  <si>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</si>
  <si>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</si>
  <si>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</si>
  <si>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</si>
  <si>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</si>
  <si>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</si>
  <si>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</si>
  <si>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</si>
  <si>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</si>
  <si>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</si>
  <si>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</si>
  <si>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</si>
  <si>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</si>
  <si>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</si>
  <si>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</si>
  <si>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</si>
  <si>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</si>
  <si>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</si>
  <si>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</si>
  <si>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</si>
  <si>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</si>
  <si>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</si>
  <si>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</si>
  <si>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</si>
  <si>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</si>
  <si>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</si>
  <si>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</si>
  <si>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</si>
  <si>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</si>
  <si>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</si>
  <si>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</si>
  <si>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</si>
  <si>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</si>
  <si>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</si>
  <si>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</si>
  <si>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</si>
  <si>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</si>
  <si>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</si>
  <si>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</si>
  <si>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</si>
  <si>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</si>
  <si>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</si>
  <si>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</si>
  <si>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</si>
  <si>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</si>
  <si>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</si>
  <si>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</si>
  <si>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</si>
  <si>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</si>
  <si>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</si>
  <si>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</si>
  <si>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</si>
  <si>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</si>
  <si>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</si>
  <si>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</si>
  <si>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</si>
  <si>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</si>
  <si>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</si>
  <si>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</si>
  <si>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</si>
  <si>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</si>
  <si>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</si>
  <si>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</si>
  <si>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</si>
  <si>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</si>
  <si>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</si>
  <si>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</si>
  <si>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</si>
  <si>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</si>
  <si>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</si>
  <si>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</si>
  <si>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</si>
  <si>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</si>
  <si>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</si>
  <si>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</si>
  <si>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</si>
  <si>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</si>
  <si>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</si>
  <si>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</si>
  <si>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</si>
  <si>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</si>
  <si>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</si>
  <si>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</si>
  <si>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</si>
  <si>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</si>
  <si>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</si>
  <si>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</si>
  <si>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</si>
  <si>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</si>
  <si>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</si>
  <si>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</si>
  <si>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</si>
  <si>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</si>
  <si>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</si>
  <si>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</si>
  <si>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</si>
  <si>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</si>
  <si>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</si>
  <si>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</si>
  <si>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</si>
  <si>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</si>
  <si>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</si>
  <si>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</si>
  <si>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</si>
  <si>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</si>
  <si>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</si>
  <si>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</si>
  <si>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</si>
  <si>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</si>
  <si>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</si>
  <si>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</si>
  <si>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</si>
  <si>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</si>
  <si>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</si>
  <si>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</si>
  <si>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</si>
  <si>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</si>
  <si>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</si>
  <si>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</si>
  <si>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</si>
  <si>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</si>
  <si>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</si>
  <si>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</si>
  <si>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</si>
  <si>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</si>
  <si>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</si>
  <si>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</si>
  <si>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</si>
  <si>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</si>
  <si>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</si>
  <si>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</si>
  <si>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</si>
  <si>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</si>
  <si>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</si>
  <si>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</si>
  <si>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</si>
  <si>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</si>
  <si>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</si>
  <si>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</si>
  <si>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</si>
  <si>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</si>
  <si>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</si>
  <si>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</si>
  <si>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</si>
  <si>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</si>
  <si>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</si>
  <si>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</si>
  <si>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</si>
  <si>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</si>
  <si>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</si>
  <si>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</si>
  <si>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</si>
  <si>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</si>
  <si>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</si>
  <si>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</si>
  <si>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</si>
  <si>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</si>
  <si>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</si>
  <si>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</si>
  <si>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</si>
  <si>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</si>
  <si>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</si>
  <si>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</si>
  <si>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</si>
  <si>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</si>
  <si>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</si>
  <si>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</si>
  <si>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</si>
  <si>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</si>
  <si>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</si>
  <si>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</si>
  <si>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</si>
  <si>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</si>
  <si>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</si>
  <si>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</si>
  <si>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</si>
  <si>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</si>
  <si>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</si>
  <si>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</si>
  <si>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</si>
  <si>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</si>
  <si>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</si>
  <si>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</si>
  <si>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</si>
  <si>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</si>
  <si>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</si>
  <si>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</si>
  <si>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</si>
  <si>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</si>
  <si>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</si>
  <si>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</si>
  <si>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</si>
  <si>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</si>
  <si>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</si>
  <si>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</si>
  <si>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</si>
  <si>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</si>
  <si>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</si>
  <si>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</si>
  <si>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</si>
  <si>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</si>
  <si>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</si>
  <si>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</si>
  <si>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</si>
  <si>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</si>
  <si>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</si>
  <si>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</si>
  <si>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</si>
  <si>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</si>
  <si>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</si>
  <si>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</si>
  <si>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</si>
  <si>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</si>
  <si>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</si>
  <si>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</si>
  <si>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</si>
  <si>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</si>
  <si>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</si>
  <si>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</si>
  <si>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</si>
  <si>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</si>
  <si>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</si>
  <si>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</si>
  <si>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</si>
  <si>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</si>
  <si>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</si>
  <si>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</si>
  <si>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</si>
  <si>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</si>
  <si>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</si>
  <si>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</si>
  <si>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</si>
  <si>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</si>
  <si>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</si>
  <si>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</si>
  <si>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</si>
  <si>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</si>
  <si>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</si>
  <si>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</si>
  <si>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</si>
  <si>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</si>
  <si>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</si>
  <si>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</si>
  <si>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</si>
  <si>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</si>
  <si>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</si>
  <si>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</si>
  <si>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</si>
  <si>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</si>
  <si>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</si>
  <si>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</si>
  <si>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</si>
  <si>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</si>
  <si>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</si>
  <si>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</si>
  <si>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</si>
  <si>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</si>
  <si>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</si>
  <si>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</si>
  <si>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</si>
  <si>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</si>
  <si>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</si>
  <si>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</si>
  <si>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</si>
  <si>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</si>
  <si>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</si>
  <si>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</si>
  <si>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</si>
  <si>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</si>
  <si>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</si>
  <si>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</si>
  <si>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</si>
  <si>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</si>
  <si>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</si>
  <si>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</si>
  <si>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</si>
  <si>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</si>
  <si>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</si>
  <si>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</si>
  <si>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</si>
  <si>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</si>
  <si>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</si>
  <si>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</si>
  <si>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</si>
  <si>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</si>
  <si>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</si>
  <si>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</si>
  <si>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</si>
  <si>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</si>
  <si>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</si>
  <si>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</si>
  <si>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</si>
  <si>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</si>
  <si>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</si>
  <si>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</si>
  <si>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</si>
  <si>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</si>
  <si>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</si>
  <si>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</si>
  <si>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</si>
  <si>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</si>
  <si>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</si>
  <si>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</si>
  <si>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</si>
  <si>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</si>
  <si>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</si>
  <si>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</si>
  <si>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</si>
  <si>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</si>
  <si>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</si>
  <si>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</si>
  <si>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</si>
  <si>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</si>
  <si>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</si>
  <si>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</si>
  <si>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</si>
  <si>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</si>
  <si>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</si>
  <si>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</si>
  <si>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</si>
  <si>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</si>
  <si>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</si>
  <si>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</si>
  <si>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</si>
  <si>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</si>
  <si>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</si>
  <si>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</si>
  <si>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</si>
  <si>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</si>
  <si>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</si>
  <si>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</si>
  <si>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</si>
  <si>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</si>
  <si>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</si>
  <si>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</si>
  <si>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</si>
  <si>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</si>
  <si>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</si>
  <si>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</si>
  <si>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</si>
  <si>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</si>
  <si>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</si>
  <si>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</si>
  <si>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</si>
  <si>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</si>
  <si>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</si>
  <si>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</si>
  <si>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</si>
  <si>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</si>
  <si>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</si>
  <si>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</si>
  <si>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</si>
  <si>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</si>
  <si>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</si>
  <si>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</si>
  <si>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</si>
  <si>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</si>
  <si>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</si>
  <si>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</si>
  <si>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</si>
  <si>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</si>
  <si>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</si>
  <si>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</si>
  <si>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</si>
  <si>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</si>
  <si>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</si>
  <si>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</si>
  <si>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</si>
  <si>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</si>
  <si>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</si>
  <si>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</si>
  <si>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</si>
  <si>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</si>
  <si>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</si>
  <si>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</si>
  <si>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</si>
  <si>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</si>
  <si>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</si>
  <si>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</si>
  <si>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</si>
  <si>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</si>
  <si>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</si>
  <si>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</si>
  <si>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</si>
  <si>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</si>
  <si>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</si>
  <si>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</si>
  <si>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</si>
  <si>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</si>
  <si>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</si>
  <si>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</si>
  <si>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</si>
  <si>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</si>
  <si>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</si>
  <si>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</si>
  <si>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</si>
  <si>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</si>
  <si>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</si>
  <si>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</si>
  <si>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</si>
  <si>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</si>
  <si>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</si>
  <si>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</si>
  <si>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</si>
  <si>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</si>
  <si>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</si>
  <si>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</si>
  <si>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</si>
  <si>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</si>
  <si>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</si>
  <si>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</si>
  <si>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</si>
  <si>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</si>
  <si>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</si>
  <si>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</si>
  <si>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</si>
  <si>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</si>
  <si>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</si>
  <si>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</si>
  <si>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</si>
  <si>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</si>
  <si>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</si>
  <si>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</si>
  <si>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</si>
  <si>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</si>
  <si>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</si>
  <si>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</si>
  <si>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</si>
  <si>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</si>
  <si>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</si>
  <si>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</si>
  <si>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</si>
  <si>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</si>
  <si>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</si>
  <si>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</si>
  <si>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</si>
  <si>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</si>
  <si>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</si>
  <si>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</si>
  <si>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</si>
  <si>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</si>
  <si>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</si>
  <si>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</si>
  <si>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</si>
  <si>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</si>
  <si>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</si>
  <si>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</si>
  <si>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</si>
  <si>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</si>
  <si>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</si>
  <si>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</si>
  <si>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</si>
  <si>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</si>
  <si>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</si>
  <si>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</si>
  <si>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</si>
  <si>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</si>
  <si>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</si>
  <si>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</si>
  <si>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</si>
  <si>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</si>
  <si>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</si>
  <si>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</si>
  <si>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</si>
  <si>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</si>
  <si>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</si>
  <si>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</si>
  <si>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</si>
  <si>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</si>
  <si>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</si>
  <si>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</si>
  <si>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</si>
  <si>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</si>
  <si>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</si>
  <si>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</si>
  <si>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</si>
  <si>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</si>
  <si>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</si>
  <si>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</si>
  <si>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</si>
  <si>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</si>
  <si>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</si>
  <si>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</si>
  <si>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</si>
  <si>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</si>
  <si>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</si>
  <si>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</si>
  <si>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</si>
  <si>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</si>
  <si>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</si>
  <si>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</si>
  <si>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</si>
  <si>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</si>
  <si>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</si>
  <si>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</si>
  <si>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</si>
  <si>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</si>
  <si>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</si>
  <si>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</si>
  <si>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</si>
  <si>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</si>
  <si>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</si>
  <si>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</si>
  <si>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</si>
  <si>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</si>
  <si>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</si>
  <si>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</si>
  <si>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</si>
  <si>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</si>
  <si>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</si>
  <si>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</si>
  <si>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</si>
  <si>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</si>
  <si>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</si>
  <si>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</si>
  <si>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</si>
  <si>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</si>
  <si>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</si>
  <si>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</si>
  <si>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</si>
  <si>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</si>
  <si>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</si>
  <si>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</si>
  <si>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</si>
  <si>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</si>
  <si>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</si>
  <si>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</si>
  <si>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</si>
  <si>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</si>
  <si>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</si>
  <si>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</si>
  <si>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</si>
  <si>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</si>
  <si>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</si>
  <si>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</si>
  <si>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</si>
  <si>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</si>
  <si>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</si>
  <si>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</si>
  <si>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</si>
  <si>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</si>
  <si>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</si>
  <si>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</si>
  <si>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</si>
  <si>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</si>
  <si>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</si>
  <si>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</si>
  <si>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</si>
  <si>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</si>
  <si>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</si>
  <si>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</si>
  <si>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</si>
  <si>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</si>
  <si>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</si>
  <si>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</si>
  <si>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</si>
  <si>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</si>
  <si>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</si>
  <si>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</si>
  <si>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</si>
  <si>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</si>
  <si>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</si>
  <si>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</si>
  <si>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</si>
  <si>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</si>
  <si>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</si>
  <si>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</si>
  <si>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</si>
  <si>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</si>
  <si>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</si>
  <si>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</si>
  <si>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</si>
  <si>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</si>
  <si>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</si>
  <si>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</si>
  <si>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</si>
  <si>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</si>
  <si>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</si>
  <si>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</si>
  <si>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</si>
  <si>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</si>
  <si>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</si>
  <si>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</si>
  <si>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</si>
  <si>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</si>
  <si>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</si>
  <si>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</si>
  <si>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</si>
  <si>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</si>
  <si>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</si>
  <si>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</si>
  <si>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</si>
  <si>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</si>
  <si>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</si>
  <si>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</si>
  <si>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</si>
  <si>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</si>
  <si>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</si>
  <si>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</si>
  <si>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</si>
  <si>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</si>
  <si>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</si>
  <si>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</si>
  <si>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</si>
  <si>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</si>
  <si>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</si>
  <si>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</si>
  <si>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</si>
  <si>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</si>
  <si>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</si>
  <si>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</si>
  <si>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</si>
  <si>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</si>
  <si>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</si>
  <si>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</si>
  <si>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</si>
  <si>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</si>
  <si>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</si>
  <si>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</si>
  <si>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</si>
  <si>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</si>
  <si>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</si>
  <si>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</si>
  <si>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</si>
  <si>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</si>
  <si>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</si>
  <si>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</si>
  <si>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</si>
  <si>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</si>
  <si>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</si>
  <si>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</si>
  <si>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</si>
  <si>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</si>
  <si>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</si>
  <si>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</si>
  <si>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</si>
  <si>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</si>
  <si>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</si>
  <si>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</si>
  <si>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</si>
  <si>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</si>
  <si>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</si>
  <si>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</si>
  <si>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</si>
  <si>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</si>
  <si>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</si>
  <si>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</si>
  <si>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</si>
  <si>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</si>
  <si>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</si>
  <si>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</si>
  <si>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</si>
  <si>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</si>
  <si>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</si>
  <si>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</si>
  <si>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</si>
  <si>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</si>
  <si>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</si>
  <si>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</si>
  <si>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</si>
  <si>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</si>
  <si>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</si>
  <si>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</si>
  <si>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</si>
  <si>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</si>
  <si>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</si>
  <si>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</si>
  <si>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</si>
  <si>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</si>
  <si>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</si>
  <si>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</si>
  <si>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</si>
  <si>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</si>
  <si>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</si>
  <si>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</si>
  <si>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</si>
  <si>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</si>
  <si>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</si>
  <si>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</si>
  <si>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</si>
  <si>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</si>
  <si>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</si>
  <si>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</si>
  <si>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</si>
  <si>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</si>
  <si>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</si>
  <si>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</si>
  <si>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</si>
  <si>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</si>
  <si>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</si>
  <si>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</si>
  <si>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</si>
  <si>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</si>
  <si>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</si>
  <si>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</si>
  <si>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</si>
  <si>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</si>
  <si>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</si>
  <si>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</si>
  <si>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</si>
  <si>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</si>
  <si>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</si>
  <si>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</si>
  <si>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</si>
  <si>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</si>
  <si>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</si>
  <si>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</si>
  <si>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</si>
  <si>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</si>
  <si>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</si>
  <si>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</si>
  <si>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</si>
  <si>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</si>
  <si>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</si>
  <si>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</si>
  <si>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</si>
  <si>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</si>
  <si>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</si>
  <si>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</si>
  <si>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</si>
  <si>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</si>
  <si>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</si>
  <si>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</si>
  <si>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</si>
  <si>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</si>
  <si>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</si>
  <si>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</si>
  <si>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</si>
  <si>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</si>
  <si>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</si>
  <si>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</si>
  <si>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</si>
  <si>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</si>
  <si>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</si>
  <si>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</si>
  <si>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</si>
  <si>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</si>
  <si>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</si>
  <si>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</si>
  <si>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</si>
  <si>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</si>
  <si>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</si>
  <si>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</si>
  <si>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</si>
  <si>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</si>
  <si>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</si>
  <si>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</si>
  <si>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</si>
  <si>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</si>
  <si>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</si>
  <si>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</si>
  <si>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</si>
  <si>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</si>
  <si>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</si>
  <si>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</si>
  <si>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</si>
  <si>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</si>
  <si>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</si>
  <si>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</si>
  <si>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</si>
  <si>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</si>
  <si>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</si>
  <si>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</si>
  <si>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</si>
  <si>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</si>
  <si>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</si>
  <si>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</si>
  <si>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</si>
  <si>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</si>
  <si>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</si>
  <si>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</si>
  <si>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</si>
  <si>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</si>
  <si>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</si>
  <si>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</si>
  <si>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</si>
  <si>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</si>
  <si>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</si>
  <si>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</si>
  <si>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</si>
  <si>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</si>
  <si>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</si>
  <si>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</si>
  <si>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</si>
  <si>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</si>
  <si>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</si>
  <si>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</si>
  <si>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</si>
  <si>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</si>
  <si>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</si>
  <si>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</si>
  <si>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</si>
  <si>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</si>
  <si>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</si>
  <si>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</si>
  <si>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</si>
  <si>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</si>
  <si>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</si>
  <si>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</si>
  <si>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</si>
  <si>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</si>
  <si>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</si>
  <si>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</si>
  <si>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</si>
  <si>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</si>
  <si>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</si>
  <si>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</si>
  <si>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</si>
  <si>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</si>
  <si>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</si>
  <si>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</si>
  <si>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</si>
  <si>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</si>
  <si>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</si>
  <si>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</si>
  <si>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</si>
  <si>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</si>
  <si>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</si>
  <si>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</si>
  <si>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</si>
  <si>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</si>
  <si>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</si>
  <si>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</si>
  <si>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</si>
  <si>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</si>
  <si>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</si>
  <si>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</si>
  <si>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</si>
  <si>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</si>
  <si>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</si>
  <si>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</si>
  <si>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</si>
  <si>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</si>
  <si>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</si>
  <si>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</si>
  <si>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</si>
  <si>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</si>
  <si>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</si>
  <si>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</si>
  <si>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</si>
  <si>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</si>
  <si>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</si>
  <si>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</si>
  <si>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</si>
  <si>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</si>
  <si>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</si>
  <si>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</si>
  <si>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</si>
  <si>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</si>
  <si>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</si>
  <si>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</si>
  <si>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</si>
  <si>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</si>
  <si>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</si>
  <si>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</si>
  <si>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</si>
  <si>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</si>
  <si>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</si>
  <si>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</si>
  <si>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</si>
  <si>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</si>
  <si>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</si>
  <si>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</si>
  <si>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</si>
  <si>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</si>
  <si>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</si>
  <si>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</si>
  <si>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</si>
  <si>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</si>
  <si>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</si>
  <si>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</si>
  <si>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</si>
  <si>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</si>
  <si>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</si>
  <si>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</si>
  <si>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</si>
  <si>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</si>
  <si>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</si>
  <si>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</si>
  <si>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</si>
  <si>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</si>
  <si>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</si>
  <si>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</si>
  <si>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</si>
  <si>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</si>
  <si>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</si>
  <si>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</si>
  <si>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</si>
  <si>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</si>
  <si>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</si>
  <si>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</si>
  <si>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</si>
  <si>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</si>
  <si>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</si>
  <si>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</si>
  <si>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</si>
  <si>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</si>
  <si>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</si>
  <si>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</si>
  <si>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</si>
  <si>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</si>
  <si>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</si>
  <si>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</si>
  <si>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</si>
  <si>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</si>
  <si>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</si>
  <si>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</si>
  <si>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</si>
  <si>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</si>
  <si>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</si>
  <si>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</si>
  <si>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</si>
  <si>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</si>
  <si>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</si>
  <si>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</si>
  <si>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</si>
  <si>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</si>
  <si>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</si>
  <si>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</si>
  <si>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</si>
  <si>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</si>
  <si>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</si>
  <si>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</si>
  <si>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</si>
  <si>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</si>
  <si>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</si>
  <si>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</si>
  <si>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</si>
  <si>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</si>
  <si>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</si>
  <si>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</si>
  <si>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</si>
  <si>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</si>
  <si>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</si>
  <si>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</si>
  <si>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</si>
  <si>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</si>
  <si>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</si>
  <si>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</si>
  <si>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</si>
  <si>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</si>
  <si>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</si>
  <si>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</si>
  <si>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</si>
  <si>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</si>
  <si>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</si>
  <si>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</si>
  <si>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</si>
  <si>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</si>
  <si>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</si>
  <si>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</si>
  <si>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</si>
  <si>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</si>
  <si>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</si>
  <si>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</si>
  <si>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</si>
  <si>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</si>
  <si>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</si>
  <si>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</si>
  <si>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</si>
  <si>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</si>
  <si>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</si>
  <si>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</si>
  <si>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</si>
  <si>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</si>
  <si>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</si>
  <si>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</si>
  <si>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</si>
  <si>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</si>
  <si>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</si>
  <si>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</si>
  <si>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</si>
  <si>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</si>
  <si>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</si>
  <si>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</si>
  <si>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</si>
  <si>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</si>
  <si>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</si>
  <si>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</si>
  <si>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</si>
  <si>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</si>
  <si>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</si>
  <si>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</si>
  <si>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</si>
  <si>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</si>
  <si>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</si>
  <si>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</si>
  <si>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</si>
  <si>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</si>
  <si>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</si>
  <si>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</si>
  <si>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</si>
  <si>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</si>
  <si>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</si>
  <si>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</si>
  <si>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</si>
  <si>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</si>
  <si>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</si>
  <si>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</si>
  <si>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</si>
  <si>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</si>
  <si>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</si>
  <si>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</si>
  <si>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</si>
  <si>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</si>
  <si>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</si>
  <si>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</si>
  <si>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</si>
  <si>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</si>
  <si>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</si>
  <si>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</si>
  <si>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</si>
  <si>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</si>
  <si>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</si>
  <si>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</si>
  <si>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</si>
  <si>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</si>
  <si>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</si>
  <si>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</si>
  <si>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</si>
  <si>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</si>
  <si>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</si>
  <si>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</si>
  <si>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</si>
  <si>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</si>
  <si>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</si>
  <si>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</si>
  <si>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</si>
  <si>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</si>
  <si>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</si>
  <si>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</si>
  <si>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</si>
  <si>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</si>
  <si>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</si>
  <si>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</si>
  <si>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</si>
  <si>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</si>
  <si>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</si>
  <si>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</si>
  <si>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</si>
  <si>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</si>
  <si>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</si>
  <si>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</si>
  <si>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</si>
  <si>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</si>
  <si>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</si>
  <si>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</si>
  <si>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</si>
  <si>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</si>
  <si>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</si>
  <si>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</si>
  <si>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</si>
  <si>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</si>
  <si>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</si>
  <si>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</si>
  <si>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</si>
  <si>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</si>
  <si>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</si>
  <si>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</si>
  <si>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</si>
  <si>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</si>
  <si>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</si>
  <si>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</si>
  <si>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</si>
  <si>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</si>
  <si>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</si>
  <si>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</si>
  <si>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</si>
  <si>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</si>
  <si>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</si>
  <si>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</si>
  <si>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</si>
  <si>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</si>
  <si>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</si>
  <si>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</si>
  <si>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</si>
  <si>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</si>
  <si>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</si>
  <si>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</si>
  <si>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</si>
  <si>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</si>
  <si>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</si>
  <si>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</si>
  <si>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</si>
  <si>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</si>
  <si>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</si>
  <si>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</si>
  <si>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</si>
  <si>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</si>
  <si>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</si>
  <si>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</si>
  <si>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</si>
  <si>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</si>
  <si>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</si>
  <si>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</si>
  <si>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</si>
  <si>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</si>
  <si>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</si>
  <si>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</si>
  <si>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</si>
  <si>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</si>
  <si>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</si>
  <si>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</si>
  <si>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</si>
  <si>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</si>
  <si>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</si>
  <si>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</si>
  <si>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</si>
  <si>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</si>
  <si>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</si>
  <si>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</si>
  <si>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</si>
  <si>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</si>
  <si>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</si>
  <si>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</si>
  <si>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</si>
  <si>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</si>
  <si>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</si>
  <si>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</si>
  <si>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</si>
  <si>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</si>
  <si>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</si>
  <si>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</si>
  <si>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</si>
  <si>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</si>
  <si>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</si>
  <si>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</si>
  <si>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</si>
  <si>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</si>
  <si>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</si>
  <si>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</si>
  <si>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</si>
  <si>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</si>
  <si>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</si>
  <si>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</si>
  <si>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</si>
  <si>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</si>
  <si>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</si>
  <si>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</si>
  <si>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</si>
  <si>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</si>
  <si>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</si>
  <si>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</si>
  <si>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</si>
  <si>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</si>
  <si>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</si>
  <si>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</si>
  <si>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</si>
  <si>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</si>
  <si>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</si>
  <si>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</si>
  <si>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</si>
  <si>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</si>
  <si>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</si>
  <si>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</si>
  <si>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</si>
  <si>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</si>
  <si>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</si>
  <si>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</si>
  <si>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</si>
  <si>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</si>
  <si>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</si>
  <si>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</si>
  <si>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</si>
  <si>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</si>
  <si>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</si>
  <si>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</si>
  <si>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</si>
  <si>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</si>
  <si>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</si>
  <si>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</si>
  <si>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</si>
  <si>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</si>
  <si>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</si>
  <si>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</si>
  <si>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</si>
  <si>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</si>
  <si>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</si>
  <si>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</si>
  <si>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</si>
  <si>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</si>
  <si>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</si>
  <si>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</si>
  <si>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</si>
  <si>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</si>
  <si>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</si>
  <si>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</si>
  <si>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</si>
  <si>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</si>
  <si>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</si>
  <si>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</si>
  <si>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</si>
  <si>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</si>
  <si>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</si>
  <si>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</si>
  <si>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</si>
  <si>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</si>
  <si>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</si>
  <si>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</si>
  <si>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</si>
  <si>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</si>
  <si>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</si>
  <si>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</si>
  <si>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</si>
  <si>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</si>
  <si>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</si>
  <si>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</si>
  <si>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</si>
  <si>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</si>
  <si>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</si>
  <si>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</si>
  <si>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</si>
  <si>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</si>
  <si>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</si>
  <si>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</si>
  <si>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</si>
  <si>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</si>
  <si>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</si>
  <si>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</si>
  <si>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</si>
  <si>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</si>
  <si>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</si>
  <si>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</si>
  <si>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</si>
  <si>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</si>
  <si>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</si>
  <si>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</si>
  <si>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</si>
  <si>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</si>
  <si>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</si>
  <si>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</si>
  <si>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</si>
  <si>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</si>
  <si>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</si>
  <si>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</si>
  <si>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</si>
  <si>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</si>
  <si>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</si>
  <si>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</si>
  <si>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</si>
  <si>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</si>
  <si>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</si>
  <si>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</si>
  <si>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</si>
  <si>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</si>
  <si>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</si>
  <si>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</si>
  <si>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</si>
  <si>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</si>
  <si>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</si>
  <si>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</si>
  <si>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</si>
  <si>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</si>
  <si>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</si>
  <si>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</si>
  <si>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</si>
  <si>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</si>
  <si>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</si>
  <si>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</si>
  <si>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</si>
  <si>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</si>
  <si>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</si>
  <si>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</si>
  <si>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</si>
  <si>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</si>
  <si>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</si>
  <si>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</si>
  <si>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</si>
  <si>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</si>
  <si>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</si>
  <si>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</si>
  <si>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</si>
  <si>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</si>
  <si>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</si>
  <si>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</si>
  <si>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</si>
  <si>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</si>
  <si>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</si>
  <si>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</si>
  <si>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</si>
  <si>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</si>
  <si>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</si>
  <si>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</si>
  <si>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</si>
  <si>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</si>
  <si>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</si>
  <si>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</si>
  <si>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</si>
  <si>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</si>
  <si>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</si>
  <si>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</si>
  <si>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</si>
  <si>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</si>
  <si>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</si>
  <si>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</si>
  <si>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</si>
  <si>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</si>
  <si>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</si>
  <si>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</si>
  <si>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</si>
  <si>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</si>
  <si>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</si>
  <si>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</si>
  <si>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</si>
  <si>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</si>
  <si>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</si>
  <si>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</si>
  <si>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</si>
  <si>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</si>
  <si>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</si>
  <si>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</si>
  <si>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</si>
  <si>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</si>
  <si>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</si>
  <si>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</si>
  <si>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</si>
  <si>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</si>
  <si>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</si>
  <si>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</si>
  <si>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</si>
  <si>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</si>
  <si>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</si>
  <si>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</si>
  <si>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</si>
  <si>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</si>
  <si>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</si>
  <si>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</si>
  <si>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</si>
  <si>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</si>
  <si>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</si>
  <si>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</si>
  <si>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</si>
  <si>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</si>
  <si>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</si>
  <si>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</si>
  <si>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</si>
  <si>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</si>
  <si>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</si>
  <si>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</si>
  <si>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</si>
  <si>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</si>
  <si>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</si>
  <si>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</si>
  <si>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</si>
  <si>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</si>
  <si>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</si>
  <si>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</si>
  <si>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</si>
  <si>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</si>
  <si>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</si>
  <si>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</si>
  <si>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</si>
  <si>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</si>
  <si>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</si>
  <si>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</si>
  <si>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</si>
  <si>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</si>
  <si>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</si>
  <si>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</si>
  <si>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</si>
  <si>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</si>
  <si>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</si>
  <si>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</si>
  <si>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</si>
  <si>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</si>
  <si>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</si>
  <si>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</si>
  <si>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</si>
  <si>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</si>
  <si>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</si>
  <si>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</si>
  <si>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</si>
  <si>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</si>
  <si>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</si>
  <si>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</si>
  <si>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</si>
  <si>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</si>
  <si>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</si>
  <si>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</si>
  <si>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</si>
  <si>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</si>
  <si>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</si>
  <si>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</si>
  <si>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</si>
  <si>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</si>
  <si>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</si>
  <si>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</si>
  <si>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</si>
  <si>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</si>
  <si>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</si>
  <si>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</si>
  <si>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</si>
  <si>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</si>
  <si>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</si>
  <si>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</si>
  <si>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</si>
  <si>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</si>
  <si>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</si>
  <si>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</si>
  <si>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</si>
  <si>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</si>
  <si>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</si>
  <si>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</si>
  <si>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</si>
  <si>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</si>
  <si>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</si>
  <si>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</si>
  <si>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</si>
  <si>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</si>
  <si>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</si>
  <si>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</si>
  <si>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</si>
  <si>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</si>
  <si>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</si>
  <si>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</si>
  <si>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</si>
  <si>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</si>
  <si>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</si>
  <si>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</si>
  <si>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</si>
  <si>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</si>
  <si>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</si>
  <si>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</si>
  <si>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</si>
  <si>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</si>
  <si>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</si>
  <si>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</si>
  <si>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</si>
  <si>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</si>
  <si>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</si>
  <si>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</si>
  <si>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</si>
  <si>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</si>
  <si>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</si>
  <si>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</si>
  <si>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</si>
  <si>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</si>
  <si>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</si>
  <si>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</si>
  <si>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</si>
  <si>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</si>
  <si>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</si>
  <si>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</si>
  <si>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</si>
  <si>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</si>
  <si>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</si>
  <si>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</si>
  <si>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</si>
  <si>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</si>
  <si>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</si>
  <si>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</si>
  <si>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</si>
  <si>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</si>
  <si>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</si>
  <si>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</si>
  <si>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</si>
  <si>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</si>
  <si>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</si>
  <si>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</si>
  <si>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</si>
  <si>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</si>
  <si>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</si>
  <si>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</si>
  <si>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</si>
  <si>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</si>
  <si>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</si>
  <si>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</si>
  <si>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</si>
  <si>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</si>
  <si>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</si>
  <si>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</si>
  <si>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</si>
  <si>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</si>
  <si>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</si>
  <si>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</si>
  <si>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</si>
  <si>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</si>
  <si>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</si>
  <si>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</si>
  <si>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</si>
  <si>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</si>
  <si>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</si>
  <si>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</si>
  <si>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</si>
  <si>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</si>
  <si>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</si>
  <si>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</si>
  <si>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</si>
  <si>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</si>
  <si>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</si>
  <si>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</si>
  <si>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</si>
  <si>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</si>
  <si>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</si>
  <si>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</si>
  <si>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</si>
  <si>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</si>
  <si>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</si>
  <si>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</si>
  <si>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</si>
  <si>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</si>
  <si>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</si>
  <si>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</si>
  <si>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</si>
  <si>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</si>
  <si>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</si>
  <si>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</si>
  <si>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</si>
  <si>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</si>
  <si>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</si>
  <si>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</si>
  <si>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</si>
  <si>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</si>
  <si>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</si>
  <si>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</si>
  <si>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</si>
  <si>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</si>
  <si>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</si>
  <si>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</si>
  <si>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</si>
  <si>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</si>
  <si>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</si>
  <si>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</si>
  <si>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</si>
  <si>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</si>
  <si>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</si>
  <si>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</si>
  <si>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</si>
  <si>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</si>
  <si>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</si>
  <si>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</si>
  <si>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</si>
  <si>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</si>
  <si>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</si>
  <si>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</si>
  <si>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</si>
  <si>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</si>
  <si>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</si>
  <si>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</si>
  <si>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</si>
  <si>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</si>
  <si>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</si>
  <si>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</si>
  <si>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</si>
  <si>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</si>
  <si>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</si>
  <si>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</si>
  <si>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</si>
  <si>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</si>
  <si>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</si>
  <si>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</si>
  <si>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</si>
  <si>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</si>
  <si>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</si>
  <si>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</si>
  <si>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</si>
  <si>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</si>
  <si>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</si>
  <si>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</si>
  <si>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</si>
  <si>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</si>
  <si>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</si>
  <si>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</si>
  <si>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</si>
  <si>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</si>
  <si>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</si>
  <si>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</si>
  <si>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</si>
  <si>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</si>
  <si>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</si>
  <si>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</si>
  <si>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</si>
  <si>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</si>
  <si>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</si>
  <si>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</si>
  <si>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</si>
  <si>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</si>
  <si>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</si>
  <si>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</si>
  <si>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</si>
  <si>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</si>
  <si>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</si>
  <si>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</si>
  <si>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</si>
  <si>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</si>
  <si>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</si>
  <si>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</si>
  <si>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</si>
  <si>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</si>
  <si>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</si>
  <si>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</si>
  <si>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</si>
  <si>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</si>
  <si>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</si>
  <si>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</si>
  <si>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</si>
  <si>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</si>
  <si>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</si>
  <si>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</si>
  <si>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</si>
  <si>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</si>
  <si>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</si>
  <si>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</si>
  <si>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</si>
  <si>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</si>
  <si>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</si>
  <si>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</si>
  <si>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</si>
  <si>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</si>
  <si>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</si>
  <si>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</si>
  <si>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</si>
  <si>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</si>
  <si>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</si>
  <si>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</si>
  <si>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</si>
  <si>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</si>
  <si>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</si>
  <si>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</si>
  <si>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</si>
  <si>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</si>
  <si>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</si>
  <si>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</si>
  <si>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</si>
  <si>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</si>
  <si>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</si>
  <si>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</si>
  <si>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</si>
  <si>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</si>
  <si>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</si>
  <si>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</si>
  <si>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</si>
  <si>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</si>
  <si>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</si>
  <si>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</si>
  <si>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</si>
  <si>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</si>
  <si>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</si>
  <si>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</si>
  <si>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</si>
  <si>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</si>
  <si>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</si>
  <si>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</si>
  <si>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</si>
  <si>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</si>
  <si>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</si>
  <si>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</si>
  <si>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</si>
  <si>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</si>
  <si>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</si>
  <si>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</si>
  <si>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</si>
  <si>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</si>
  <si>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</si>
  <si>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</si>
  <si>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</si>
  <si>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</si>
  <si>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</si>
  <si>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</si>
  <si>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</si>
  <si>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</si>
  <si>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</si>
  <si>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</si>
  <si>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</si>
  <si>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</si>
  <si>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</si>
  <si>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</si>
  <si>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</si>
  <si>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</si>
  <si>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</si>
  <si>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</si>
  <si>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</si>
  <si>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</si>
  <si>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</si>
  <si>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</si>
  <si>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</si>
  <si>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</si>
  <si>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</si>
  <si>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</si>
  <si>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</si>
  <si>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</si>
  <si>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</si>
  <si>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</si>
  <si>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</si>
  <si>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</si>
  <si>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</si>
  <si>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</si>
  <si>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</si>
  <si>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</si>
  <si>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</si>
  <si>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</si>
  <si>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</si>
  <si>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</si>
  <si>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</si>
  <si>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</si>
  <si>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</si>
  <si>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</si>
  <si>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</si>
  <si>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</si>
  <si>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</si>
  <si>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</si>
  <si>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</si>
  <si>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</si>
  <si>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</si>
  <si>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</si>
  <si>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</si>
  <si>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</si>
  <si>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</si>
  <si>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</si>
  <si>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</si>
  <si>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</si>
  <si>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</si>
  <si>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</si>
  <si>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</si>
  <si>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</si>
  <si>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</si>
  <si>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</si>
  <si>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</si>
  <si>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</si>
  <si>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</si>
  <si>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</si>
  <si>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</si>
  <si>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</si>
  <si>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</si>
  <si>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</si>
  <si>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</si>
  <si>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</si>
  <si>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</si>
  <si>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</si>
  <si>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</si>
  <si>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</si>
  <si>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</si>
  <si>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</si>
  <si>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</si>
  <si>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</si>
  <si>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</si>
  <si>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</si>
  <si>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</si>
  <si>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</si>
  <si>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</si>
  <si>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</si>
  <si>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</si>
  <si>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</si>
  <si>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</si>
  <si>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</si>
  <si>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</si>
  <si>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</si>
  <si>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</si>
  <si>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</si>
  <si>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</si>
  <si>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</si>
  <si>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</si>
  <si>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</si>
  <si>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</si>
  <si>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</si>
  <si>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</si>
  <si>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</si>
  <si>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</si>
  <si>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</si>
  <si>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</si>
  <si>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</si>
  <si>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</si>
  <si>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</si>
  <si>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</si>
  <si>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</si>
  <si>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</si>
  <si>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</si>
  <si>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</si>
  <si>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</si>
  <si>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</si>
  <si>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</si>
  <si>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</si>
  <si>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</si>
  <si>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</si>
  <si>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</si>
  <si>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</si>
  <si>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</si>
  <si>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</si>
  <si>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</si>
  <si>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</si>
  <si>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</si>
  <si>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</si>
  <si>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</si>
  <si>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</si>
  <si>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</si>
  <si>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</si>
  <si>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</si>
  <si>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</si>
  <si>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</si>
  <si>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</si>
  <si>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</si>
  <si>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</si>
  <si>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</si>
  <si>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</si>
  <si>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</si>
  <si>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</si>
  <si>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</si>
  <si>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</si>
  <si>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</si>
  <si>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</si>
  <si>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</si>
  <si>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</si>
  <si>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</si>
  <si>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</si>
  <si>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</si>
  <si>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</si>
  <si>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</si>
  <si>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</si>
  <si>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</si>
  <si>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</si>
  <si>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</si>
  <si>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</si>
  <si>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</si>
  <si>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</si>
  <si>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</si>
  <si>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</si>
  <si>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</si>
  <si>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</si>
  <si>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</si>
  <si>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</si>
  <si>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</si>
  <si>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</si>
  <si>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</si>
  <si>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</si>
  <si>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</si>
  <si>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</si>
  <si>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</si>
  <si>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</si>
  <si>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</si>
  <si>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</si>
  <si>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</si>
  <si>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</si>
  <si>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</si>
  <si>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</si>
  <si>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</si>
  <si>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</si>
  <si>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</si>
  <si>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</si>
  <si>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</si>
  <si>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</si>
  <si>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</si>
  <si>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</si>
  <si>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</si>
  <si>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</si>
  <si>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</si>
  <si>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</si>
  <si>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</si>
  <si>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</si>
  <si>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</si>
  <si>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</si>
  <si>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</si>
  <si>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</si>
  <si>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</si>
  <si>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</si>
  <si>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</si>
  <si>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</si>
  <si>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</si>
  <si>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</si>
  <si>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</si>
  <si>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</si>
  <si>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</si>
  <si>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</si>
  <si>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</si>
  <si>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</si>
  <si>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</si>
  <si>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</si>
  <si>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</si>
  <si>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</si>
  <si>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</si>
  <si>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</si>
  <si>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</si>
  <si>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</si>
  <si>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</si>
  <si>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</si>
  <si>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</si>
  <si>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</si>
  <si>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</si>
  <si>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</si>
  <si>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</si>
  <si>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</si>
  <si>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</si>
  <si>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</si>
  <si>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</si>
  <si>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</si>
  <si>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</si>
  <si>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</si>
  <si>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</si>
  <si>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</si>
  <si>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</si>
  <si>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</si>
  <si>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</si>
  <si>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</si>
  <si>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</si>
  <si>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</si>
  <si>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</si>
  <si>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</si>
  <si>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</si>
  <si>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</si>
  <si>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</si>
  <si>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</si>
  <si>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</si>
  <si>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</si>
  <si>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</si>
  <si>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</si>
  <si>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</si>
  <si>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</si>
  <si>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</si>
  <si>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</si>
  <si>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</si>
  <si>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</si>
  <si>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</si>
  <si>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</si>
  <si>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</si>
  <si>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</si>
  <si>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</si>
  <si>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</si>
  <si>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</si>
  <si>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</si>
  <si>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</si>
  <si>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</si>
  <si>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</si>
  <si>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</si>
  <si>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</si>
  <si>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</si>
  <si>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</si>
  <si>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</si>
  <si>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</si>
  <si>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</si>
  <si>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</si>
  <si>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</si>
  <si>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</si>
  <si>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</si>
  <si>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</si>
  <si>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</si>
  <si>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</si>
  <si>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</si>
  <si>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</si>
  <si>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</si>
  <si>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</si>
  <si>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</si>
  <si>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</si>
  <si>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</si>
  <si>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</si>
  <si>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</si>
  <si>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</si>
  <si>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</si>
  <si>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</si>
  <si>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</si>
  <si>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</si>
  <si>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</si>
  <si>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</si>
  <si>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</si>
  <si>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</si>
  <si>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</si>
  <si>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</si>
  <si>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</si>
  <si>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</si>
  <si>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</si>
  <si>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</si>
  <si>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</si>
  <si>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</si>
  <si>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</si>
  <si>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</si>
  <si>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</si>
  <si>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</si>
  <si>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</si>
  <si>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</si>
  <si>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</si>
  <si>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</si>
  <si>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</si>
  <si>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</si>
  <si>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</si>
  <si>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</si>
  <si>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</si>
  <si>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</si>
  <si>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</si>
  <si>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</si>
  <si>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</si>
  <si>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</si>
  <si>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</si>
  <si>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</si>
  <si>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</si>
  <si>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</si>
  <si>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</si>
  <si>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</si>
  <si>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</si>
  <si>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</si>
  <si>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</si>
  <si>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</si>
  <si>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</si>
  <si>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</si>
  <si>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</si>
  <si>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</si>
  <si>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</si>
  <si>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</si>
  <si>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</si>
  <si>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</si>
  <si>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</si>
  <si>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</si>
  <si>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</si>
  <si>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</si>
  <si>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</si>
  <si>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</si>
  <si>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</si>
  <si>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</si>
  <si>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</si>
  <si>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</si>
  <si>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</si>
  <si>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</si>
  <si>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</si>
  <si>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</si>
  <si>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</si>
  <si>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</si>
  <si>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</si>
  <si>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</si>
  <si>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</si>
  <si>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</si>
  <si>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</si>
  <si>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</si>
  <si>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</si>
  <si>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</si>
  <si>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</si>
  <si>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</si>
  <si>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</si>
  <si>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</si>
  <si>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</si>
  <si>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</si>
  <si>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</si>
  <si>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</si>
  <si>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</si>
  <si>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</si>
  <si>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</si>
  <si>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</si>
  <si>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</si>
  <si>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</si>
  <si>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</si>
  <si>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</si>
  <si>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</si>
  <si>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</si>
  <si>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</si>
  <si>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</si>
  <si>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</si>
  <si>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</si>
  <si>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</si>
  <si>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</si>
  <si>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</si>
  <si>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</si>
  <si>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</si>
  <si>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</si>
  <si>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</si>
  <si>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</si>
  <si>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</si>
  <si>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</si>
  <si>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</si>
  <si>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</si>
  <si>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</si>
  <si>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</si>
  <si>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</si>
  <si>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</si>
  <si>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</si>
  <si>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</si>
  <si>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</si>
  <si>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</si>
  <si>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</si>
  <si>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</si>
  <si>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</si>
  <si>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</si>
  <si>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</si>
  <si>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</si>
  <si>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</si>
  <si>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</si>
  <si>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</si>
  <si>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</si>
  <si>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</si>
  <si>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</si>
  <si>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</si>
  <si>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</si>
  <si>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</si>
  <si>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</si>
  <si>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</si>
  <si>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</si>
  <si>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</si>
  <si>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</si>
  <si>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</si>
  <si>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</si>
  <si>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</si>
  <si>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</si>
  <si>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</si>
  <si>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</si>
  <si>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</si>
  <si>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</si>
  <si>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</si>
  <si>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</si>
  <si>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</si>
  <si>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</si>
  <si>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</si>
  <si>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</si>
  <si>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</si>
  <si>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</si>
  <si>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</si>
  <si>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</si>
  <si>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</si>
  <si>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</si>
  <si>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</si>
  <si>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</si>
  <si>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</si>
  <si>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</si>
  <si>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</si>
  <si>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</si>
  <si>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</si>
  <si>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</si>
  <si>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</si>
  <si>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</si>
  <si>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</si>
  <si>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</si>
  <si>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</si>
  <si>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</si>
  <si>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</si>
  <si>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</si>
  <si>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</si>
  <si>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</si>
  <si>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</si>
  <si>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</si>
  <si>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</si>
  <si>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</si>
  <si>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</si>
  <si>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</si>
  <si>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</si>
  <si>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</si>
  <si>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</si>
  <si>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</si>
  <si>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</si>
  <si>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</si>
  <si>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</si>
  <si>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</si>
  <si>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</si>
  <si>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</si>
  <si>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</si>
  <si>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</si>
  <si>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</si>
  <si>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</si>
  <si>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</si>
  <si>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</si>
  <si>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</si>
  <si>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</si>
  <si>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</si>
  <si>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</si>
  <si>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</si>
  <si>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</si>
  <si>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</si>
  <si>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</si>
  <si>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</si>
  <si>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</si>
  <si>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</si>
  <si>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</si>
  <si>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</si>
  <si>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</si>
  <si>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</si>
  <si>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</si>
  <si>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</si>
  <si>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</si>
  <si>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</si>
  <si>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</si>
  <si>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</si>
  <si>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</si>
  <si>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</si>
  <si>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</si>
  <si>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</si>
  <si>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</si>
  <si>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</si>
  <si>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</si>
  <si>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</si>
  <si>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</si>
  <si>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</si>
  <si>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</si>
  <si>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</si>
  <si>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</si>
  <si>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</si>
  <si>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</si>
  <si>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</si>
  <si>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</si>
  <si>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</si>
  <si>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</si>
  <si>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</si>
  <si>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</si>
  <si>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</si>
  <si>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</si>
  <si>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</si>
  <si>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</si>
  <si>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</si>
  <si>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</si>
  <si>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</si>
  <si>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</si>
  <si>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</si>
  <si>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</si>
  <si>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</si>
  <si>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</si>
  <si>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</si>
  <si>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</si>
  <si>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</si>
  <si>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</si>
  <si>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</si>
  <si>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</si>
  <si>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</si>
  <si>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</si>
  <si>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</si>
  <si>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</si>
  <si>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</si>
  <si>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</si>
  <si>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</si>
  <si>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</si>
  <si>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</si>
  <si>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</si>
  <si>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</si>
  <si>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</si>
  <si>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</si>
  <si>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</si>
  <si>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</si>
  <si>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</si>
  <si>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</si>
  <si>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</si>
  <si>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</si>
  <si>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</si>
  <si>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</si>
  <si>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</si>
  <si>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</si>
  <si>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</si>
  <si>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</si>
  <si>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</si>
  <si>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</si>
  <si>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</si>
  <si>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</si>
  <si>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</si>
  <si>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</si>
  <si>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</si>
  <si>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</si>
  <si>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</si>
  <si>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</si>
  <si>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</si>
  <si>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</si>
  <si>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</si>
  <si>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</si>
  <si>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</si>
  <si>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</si>
  <si>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</si>
  <si>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</si>
  <si>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</si>
  <si>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</si>
  <si>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</si>
  <si>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</si>
  <si>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</si>
  <si>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</si>
  <si>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</si>
  <si>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</si>
  <si>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</si>
  <si>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</si>
  <si>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</si>
  <si>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</si>
  <si>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</si>
  <si>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</si>
  <si>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</si>
  <si>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</si>
  <si>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</si>
  <si>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</si>
  <si>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</si>
  <si>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</si>
  <si>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</si>
  <si>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</si>
  <si>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</si>
  <si>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</si>
  <si>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</si>
  <si>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</si>
  <si>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</si>
  <si>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</si>
  <si>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</si>
  <si>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</si>
  <si>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</si>
  <si>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</si>
  <si>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</si>
  <si>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</si>
  <si>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</si>
  <si>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</si>
  <si>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</si>
  <si>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</si>
  <si>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</si>
  <si>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</si>
  <si>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</si>
  <si>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</si>
  <si>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</si>
  <si>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</si>
  <si>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</si>
  <si>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</si>
  <si>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</si>
  <si>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</si>
  <si>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</si>
  <si>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</si>
  <si>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</si>
  <si>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</si>
  <si>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</si>
  <si>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</si>
  <si>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</si>
  <si>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</si>
  <si>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</si>
  <si>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</si>
  <si>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</si>
  <si>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</si>
  <si>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</si>
  <si>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</si>
  <si>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</si>
  <si>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</si>
  <si>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</si>
  <si>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</si>
  <si>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</si>
  <si>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</si>
  <si>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</si>
  <si>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</si>
  <si>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</si>
  <si>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</si>
  <si>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</si>
  <si>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</si>
  <si>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</si>
  <si>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</si>
  <si>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</si>
  <si>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</si>
  <si>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</si>
  <si>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</si>
  <si>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</si>
  <si>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</si>
  <si>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</si>
  <si>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</si>
  <si>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</si>
  <si>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</si>
  <si>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</si>
  <si>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</si>
  <si>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</si>
  <si>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</si>
  <si>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</si>
  <si>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</si>
  <si>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</si>
  <si>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</si>
  <si>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</si>
  <si>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</si>
  <si>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</si>
  <si>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</si>
  <si>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</si>
  <si>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</si>
  <si>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</si>
  <si>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</si>
  <si>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</si>
  <si>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</si>
  <si>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</si>
  <si>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</si>
  <si>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</si>
  <si>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</si>
  <si>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</si>
  <si>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</si>
  <si>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</si>
  <si>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</si>
  <si>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</si>
  <si>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</si>
  <si>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</si>
  <si>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</si>
  <si>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</si>
  <si>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</si>
  <si>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</si>
  <si>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</si>
  <si>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</si>
  <si>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</si>
  <si>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</si>
  <si>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</si>
  <si>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</si>
  <si>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</si>
  <si>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</si>
  <si>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</si>
  <si>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</si>
  <si>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</si>
  <si>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</si>
  <si>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</si>
  <si>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</si>
  <si>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</si>
  <si>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</si>
  <si>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</si>
  <si>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</si>
  <si>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</si>
  <si>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</si>
  <si>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</si>
  <si>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</si>
  <si>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</si>
  <si>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</si>
  <si>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</si>
  <si>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</si>
  <si>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</si>
  <si>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</si>
  <si>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</si>
  <si>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</si>
  <si>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</si>
  <si>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</si>
  <si>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</si>
  <si>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</si>
  <si>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</si>
  <si>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</si>
  <si>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</si>
  <si>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</si>
  <si>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</si>
  <si>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</si>
  <si>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</si>
  <si>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</si>
  <si>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</si>
  <si>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</si>
  <si>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</si>
  <si>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</si>
  <si>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</si>
  <si>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</si>
  <si>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</si>
  <si>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</si>
  <si>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</si>
  <si>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</si>
  <si>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</si>
  <si>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</si>
  <si>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</si>
  <si>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</si>
  <si>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</si>
  <si>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</si>
  <si>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</si>
  <si>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</si>
  <si>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</si>
  <si>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</si>
  <si>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</si>
  <si>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</si>
  <si>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</si>
  <si>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</si>
  <si>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</si>
  <si>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</si>
  <si>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</si>
  <si>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</si>
  <si>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</si>
  <si>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</si>
  <si>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</si>
  <si>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</si>
  <si>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</si>
  <si>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</si>
  <si>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</si>
  <si>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</si>
  <si>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</si>
  <si>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</si>
  <si>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</si>
  <si>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</si>
  <si>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</si>
  <si>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</si>
  <si>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</si>
  <si>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</si>
  <si>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</si>
  <si>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</si>
  <si>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</si>
  <si>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</si>
  <si>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</si>
  <si>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</si>
  <si>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</si>
  <si>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</si>
  <si>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</si>
  <si>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</si>
  <si>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</si>
  <si>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</si>
  <si>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</si>
  <si>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</si>
  <si>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</si>
  <si>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</si>
  <si>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</si>
  <si>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</si>
  <si>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</si>
  <si>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</si>
  <si>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</si>
  <si>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</si>
  <si>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</si>
  <si>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</si>
  <si>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</si>
  <si>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</si>
  <si>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</si>
  <si>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</si>
  <si>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</si>
  <si>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</si>
  <si>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</si>
  <si>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</si>
  <si>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</si>
  <si>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</si>
  <si>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</si>
  <si>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</si>
  <si>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</si>
  <si>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</si>
  <si>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</si>
  <si>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</si>
  <si>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</si>
  <si>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</si>
  <si>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</si>
  <si>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</si>
  <si>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</si>
  <si>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</si>
  <si>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</si>
  <si>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</si>
  <si>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</si>
  <si>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</si>
  <si>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</si>
  <si>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</si>
  <si>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</si>
  <si>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</si>
  <si>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</si>
  <si>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</si>
  <si>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</si>
  <si>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</si>
  <si>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</si>
  <si>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</si>
  <si>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</si>
  <si>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</si>
  <si>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</si>
  <si>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</si>
  <si>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</si>
  <si>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</si>
  <si>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</si>
  <si>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</si>
  <si>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</si>
  <si>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</si>
  <si>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</si>
  <si>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</si>
  <si>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</si>
  <si>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</si>
  <si>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</si>
  <si>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</si>
  <si>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</si>
  <si>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</si>
  <si>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</si>
  <si>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</si>
  <si>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</si>
  <si>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</si>
  <si>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</si>
  <si>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</si>
  <si>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</si>
  <si>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</si>
  <si>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</si>
  <si>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</si>
  <si>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</si>
  <si>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</si>
  <si>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</si>
  <si>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</si>
  <si>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</si>
  <si>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</si>
  <si>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</si>
  <si>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</si>
  <si>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</si>
  <si>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</si>
  <si>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</si>
  <si>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</si>
  <si>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</si>
  <si>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</si>
  <si>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</si>
  <si>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</si>
  <si>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</si>
  <si>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</si>
  <si>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</si>
  <si>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</si>
  <si>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</si>
  <si>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</si>
  <si>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</si>
  <si>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</si>
  <si>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</si>
  <si>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</si>
  <si>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</si>
  <si>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</si>
  <si>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</si>
  <si>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</si>
  <si>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</si>
  <si>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</si>
  <si>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</si>
  <si>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</si>
  <si>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</si>
  <si>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</si>
  <si>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</si>
  <si>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</si>
  <si>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</si>
  <si>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</si>
  <si>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</si>
  <si>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</si>
  <si>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</si>
  <si>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</si>
  <si>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</si>
  <si>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</si>
  <si>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</si>
  <si>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</si>
  <si>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</si>
  <si>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</si>
  <si>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</si>
  <si>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</si>
  <si>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</si>
  <si>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</si>
  <si>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</si>
  <si>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</si>
  <si>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</si>
  <si>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</si>
  <si>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</si>
  <si>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</si>
  <si>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</si>
  <si>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</si>
  <si>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</si>
  <si>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</si>
  <si>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</si>
  <si>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</si>
  <si>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</si>
  <si>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</si>
  <si>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</si>
  <si>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</si>
  <si>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</si>
  <si>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</si>
  <si>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</si>
  <si>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</si>
  <si>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</si>
  <si>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</si>
  <si>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</si>
  <si>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</si>
  <si>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</si>
  <si>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</si>
  <si>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</si>
  <si>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</si>
  <si>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</si>
  <si>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</si>
  <si>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</si>
  <si>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</si>
  <si>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</si>
  <si>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</si>
  <si>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</si>
  <si>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</si>
  <si>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</si>
  <si>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</si>
  <si>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</si>
  <si>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</si>
  <si>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</si>
  <si>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</si>
  <si>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</si>
  <si>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</si>
  <si>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</si>
  <si>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</si>
  <si>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</si>
  <si>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</si>
  <si>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</si>
  <si>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</si>
  <si>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</si>
  <si>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</si>
  <si>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</si>
  <si>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</si>
  <si>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</si>
  <si>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</si>
  <si>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</si>
  <si>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</si>
  <si>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</si>
  <si>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</si>
  <si>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</si>
  <si>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</si>
  <si>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</si>
  <si>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</si>
  <si>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</si>
  <si>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</si>
  <si>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</si>
  <si>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</si>
  <si>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</si>
  <si>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</si>
  <si>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</si>
  <si>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</si>
  <si>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</si>
  <si>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</si>
  <si>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</si>
  <si>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</si>
  <si>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</si>
  <si>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</si>
  <si>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</si>
  <si>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</si>
  <si>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</si>
  <si>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</si>
  <si>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</si>
  <si>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</si>
  <si>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</si>
  <si>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</si>
  <si>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</si>
  <si>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</si>
  <si>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</si>
  <si>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</si>
  <si>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</si>
  <si>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</si>
  <si>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</si>
  <si>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</si>
  <si>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</si>
  <si>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</si>
  <si>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</si>
  <si>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</si>
  <si>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</si>
  <si>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</si>
  <si>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</si>
  <si>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</si>
  <si>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</si>
  <si>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</si>
  <si>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</si>
  <si>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</si>
  <si>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</si>
  <si>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</si>
  <si>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</si>
  <si>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</si>
  <si>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</si>
  <si>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</si>
  <si>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</si>
  <si>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</si>
  <si>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</si>
  <si>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</si>
  <si>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</si>
  <si>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</si>
  <si>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</si>
  <si>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</si>
  <si>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</si>
  <si>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</si>
  <si>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</si>
  <si>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</si>
  <si>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</si>
  <si>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</si>
  <si>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</si>
  <si>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</si>
  <si>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</si>
  <si>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</si>
  <si>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</si>
  <si>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</si>
  <si>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</si>
  <si>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</si>
  <si>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</si>
  <si>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</si>
  <si>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</si>
  <si>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</si>
  <si>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</si>
  <si>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</si>
  <si>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</si>
  <si>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</si>
  <si>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</si>
  <si>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</si>
  <si>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</si>
  <si>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</si>
  <si>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</si>
  <si>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</si>
  <si>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</si>
  <si>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</si>
  <si>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</si>
  <si>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</si>
  <si>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</si>
  <si>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</si>
  <si>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</si>
  <si>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</si>
  <si>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</si>
  <si>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</si>
  <si>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</si>
  <si>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</si>
  <si>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</si>
  <si>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</si>
  <si>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</si>
  <si>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</si>
  <si>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</si>
  <si>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</si>
  <si>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</si>
  <si>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</si>
  <si>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</si>
  <si>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</si>
  <si>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</si>
  <si>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</si>
  <si>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</si>
  <si>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</si>
  <si>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</si>
  <si>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</si>
  <si>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</si>
  <si>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</si>
  <si>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</si>
  <si>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</si>
  <si>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</si>
  <si>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</si>
  <si>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</si>
  <si>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</si>
  <si>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</si>
  <si>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</si>
  <si>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</si>
  <si>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</si>
  <si>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</si>
  <si>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</si>
  <si>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</si>
  <si>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</si>
  <si>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</si>
  <si>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</si>
  <si>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</si>
  <si>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</si>
  <si>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</si>
  <si>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</si>
  <si>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</si>
  <si>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</si>
  <si>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</si>
  <si>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</si>
  <si>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</si>
  <si>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</si>
  <si>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</si>
  <si>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</si>
  <si>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</si>
  <si>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</si>
  <si>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</si>
  <si>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</si>
  <si>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</si>
  <si>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</si>
  <si>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</si>
  <si>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</si>
  <si>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</si>
  <si>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</si>
  <si>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</si>
  <si>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</si>
  <si>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</si>
  <si>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</si>
  <si>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</si>
  <si>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</si>
  <si>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</si>
  <si>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</si>
  <si>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</si>
  <si>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</si>
  <si>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</si>
  <si>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</si>
  <si>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</si>
  <si>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</si>
  <si>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</si>
  <si>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</si>
  <si>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</si>
  <si>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</si>
  <si>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</si>
  <si>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</si>
  <si>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</si>
  <si>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</si>
  <si>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</si>
  <si>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</si>
  <si>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</si>
  <si>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</si>
  <si>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</si>
  <si>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</si>
  <si>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</si>
  <si>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</si>
  <si>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</si>
  <si>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</si>
  <si>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</si>
  <si>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</si>
  <si>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</si>
  <si>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</si>
  <si>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</si>
  <si>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</si>
  <si>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</si>
  <si>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</si>
  <si>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</si>
  <si>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</si>
  <si>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</si>
  <si>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</si>
  <si>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</si>
  <si>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</si>
  <si>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</si>
  <si>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</si>
  <si>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</si>
  <si>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</si>
  <si>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</si>
  <si>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</si>
  <si>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</si>
  <si>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</si>
  <si>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</si>
  <si>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</si>
  <si>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</si>
  <si>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</si>
  <si>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</si>
  <si>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</si>
  <si>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</si>
  <si>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</si>
  <si>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</si>
  <si>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</si>
  <si>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</si>
  <si>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</si>
  <si>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</si>
  <si>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</si>
  <si>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</si>
  <si>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</si>
  <si>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</si>
  <si>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</si>
  <si>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</si>
  <si>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</si>
  <si>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</si>
  <si>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</si>
  <si>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</si>
  <si>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</si>
  <si>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</si>
  <si>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</si>
  <si>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</si>
  <si>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</si>
  <si>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</si>
  <si>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</si>
  <si>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</si>
  <si>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</si>
  <si>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</si>
  <si>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</si>
  <si>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</si>
  <si>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</si>
  <si>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</si>
  <si>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</si>
  <si>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</si>
  <si>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</si>
  <si>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</si>
  <si>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</si>
  <si>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</si>
  <si>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</si>
  <si>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</si>
  <si>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</si>
  <si>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</si>
  <si>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</si>
  <si>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</si>
  <si>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</si>
  <si>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</si>
  <si>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</si>
  <si>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</si>
  <si>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</si>
  <si>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</si>
  <si>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</si>
  <si>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</si>
  <si>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</si>
  <si>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</si>
  <si>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</si>
  <si>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</si>
  <si>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</si>
  <si>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</si>
  <si>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</si>
  <si>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</si>
  <si>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</si>
  <si>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</si>
  <si>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</si>
  <si>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</si>
  <si>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</si>
  <si>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</si>
  <si>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</si>
  <si>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</si>
  <si>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</si>
  <si>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</si>
  <si>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</si>
  <si>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</si>
  <si>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</si>
  <si>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</si>
  <si>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</si>
  <si>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</si>
  <si>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</si>
  <si>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</si>
  <si>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</si>
  <si>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</si>
  <si>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</si>
  <si>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</si>
  <si>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</si>
  <si>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</si>
  <si>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</si>
  <si>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</si>
  <si>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</si>
  <si>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</si>
  <si>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</si>
  <si>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</si>
  <si>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</si>
  <si>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</si>
  <si>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</si>
  <si>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</si>
  <si>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</si>
  <si>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</si>
  <si>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</si>
  <si>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</si>
  <si>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</si>
  <si>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</si>
  <si>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</si>
  <si>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</si>
  <si>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</si>
  <si>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</si>
  <si>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</si>
  <si>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</si>
  <si>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</si>
  <si>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</si>
  <si>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</si>
  <si>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</si>
  <si>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</si>
  <si>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</si>
  <si>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</si>
  <si>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</si>
  <si>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</si>
  <si>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</si>
  <si>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</si>
  <si>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</si>
  <si>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</si>
  <si>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</si>
  <si>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</si>
  <si>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</si>
  <si>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</si>
  <si>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</si>
  <si>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</si>
  <si>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</si>
  <si>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</si>
  <si>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</si>
  <si>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</si>
  <si>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</si>
  <si>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</si>
  <si>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</si>
  <si>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</si>
  <si>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</si>
  <si>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</si>
  <si>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</si>
  <si>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</si>
  <si>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</si>
  <si>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</si>
  <si>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</si>
  <si>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</si>
  <si>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</si>
  <si>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</si>
  <si>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</si>
  <si>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</si>
  <si>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</si>
  <si>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</si>
  <si>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</si>
  <si>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</si>
  <si>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</si>
  <si>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</si>
  <si>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</si>
  <si>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</si>
  <si>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</si>
  <si>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</si>
  <si>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</si>
  <si>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</si>
  <si>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</si>
  <si>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</si>
  <si>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</si>
  <si>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</si>
  <si>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</si>
  <si>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</si>
  <si>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</si>
  <si>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</si>
  <si>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</si>
  <si>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</si>
  <si>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</si>
  <si>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</si>
  <si>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</si>
  <si>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</si>
  <si>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</si>
  <si>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</si>
  <si>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</si>
  <si>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</si>
  <si>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</si>
  <si>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</si>
  <si>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</si>
  <si>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</si>
  <si>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</si>
  <si>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</si>
  <si>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</si>
  <si>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</si>
  <si>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</si>
  <si>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</si>
  <si>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</si>
  <si>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</si>
  <si>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</si>
  <si>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</si>
  <si>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</si>
  <si>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</si>
  <si>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</si>
  <si>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</si>
  <si>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</si>
  <si>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</si>
  <si>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</si>
  <si>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</si>
  <si>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</si>
  <si>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</si>
  <si>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</si>
  <si>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</si>
  <si>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</si>
  <si>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</si>
  <si>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</si>
  <si>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</si>
  <si>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</si>
  <si>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</si>
  <si>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</si>
  <si>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</si>
  <si>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</si>
  <si>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</si>
  <si>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</si>
  <si>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</si>
  <si>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</si>
  <si>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</si>
  <si>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</si>
  <si>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</si>
  <si>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</si>
  <si>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</si>
  <si>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</si>
  <si>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</si>
  <si>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</si>
  <si>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</si>
  <si>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</si>
  <si>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</si>
  <si>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</si>
  <si>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</si>
  <si>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</si>
  <si>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</si>
  <si>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</si>
  <si>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</si>
  <si>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</si>
  <si>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</si>
  <si>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</si>
  <si>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</si>
  <si>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</si>
  <si>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</si>
  <si>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</si>
  <si>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</si>
  <si>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</si>
  <si>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</si>
  <si>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</si>
  <si>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</si>
  <si>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</si>
  <si>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</si>
  <si>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</si>
  <si>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</si>
  <si>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</si>
  <si>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</si>
  <si>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</si>
  <si>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</si>
  <si>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</si>
  <si>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</si>
  <si>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</si>
  <si>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</si>
  <si>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</si>
  <si>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</si>
  <si>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</si>
  <si>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</si>
  <si>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</si>
  <si>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</si>
  <si>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</si>
  <si>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</si>
  <si>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</si>
  <si>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</si>
  <si>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</si>
  <si>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</si>
  <si>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</si>
  <si>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</si>
  <si>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</si>
  <si>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</si>
  <si>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</si>
  <si>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</si>
  <si>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</si>
  <si>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</si>
  <si>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</si>
  <si>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</si>
  <si>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</si>
  <si>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</si>
  <si>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</si>
  <si>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</si>
  <si>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</si>
  <si>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</si>
  <si>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</si>
  <si>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</si>
  <si>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</si>
  <si>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</si>
  <si>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</si>
  <si>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</si>
  <si>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</si>
  <si>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</si>
  <si>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</si>
  <si>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</si>
  <si>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</si>
  <si>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</si>
  <si>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</si>
  <si>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</si>
  <si>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</si>
  <si>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</si>
  <si>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</si>
  <si>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</si>
  <si>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</si>
  <si>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</si>
  <si>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</si>
  <si>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</si>
  <si>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</si>
  <si>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</si>
  <si>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</si>
  <si>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</si>
  <si>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</si>
  <si>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</si>
  <si>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</si>
  <si>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</si>
  <si>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</si>
  <si>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</si>
  <si>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</si>
  <si>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</si>
  <si>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</si>
  <si>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</si>
  <si>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</si>
  <si>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</si>
  <si>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</si>
  <si>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</si>
  <si>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</si>
  <si>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</si>
  <si>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</si>
  <si>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</si>
  <si>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</si>
  <si>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</si>
  <si>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</si>
  <si>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</si>
  <si>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</si>
  <si>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</si>
  <si>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</si>
  <si>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</si>
  <si>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</si>
  <si>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</si>
  <si>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</si>
  <si>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</si>
  <si>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</si>
  <si>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</si>
  <si>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</si>
  <si>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</si>
  <si>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</si>
  <si>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</si>
  <si>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</si>
  <si>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</si>
  <si>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</si>
  <si>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</si>
  <si>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</si>
  <si>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</si>
  <si>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</si>
  <si>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</si>
  <si>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</si>
  <si>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</si>
  <si>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</si>
  <si>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</si>
  <si>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</si>
  <si>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</si>
  <si>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</si>
  <si>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</si>
  <si>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</si>
  <si>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</si>
  <si>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</si>
  <si>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</si>
  <si>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</si>
  <si>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</si>
  <si>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</si>
  <si>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</si>
  <si>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</si>
  <si>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</si>
  <si>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</si>
  <si>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</si>
  <si>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</si>
  <si>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</si>
  <si>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</si>
  <si>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</si>
  <si>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</si>
  <si>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</si>
  <si>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</si>
  <si>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</si>
  <si>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</si>
  <si>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</si>
  <si>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</si>
  <si>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</si>
  <si>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</si>
  <si>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</si>
  <si>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</si>
  <si>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</si>
  <si>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</si>
  <si>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</si>
  <si>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</si>
  <si>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</si>
  <si>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</si>
  <si>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</si>
  <si>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</si>
  <si>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</si>
  <si>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</si>
  <si>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</si>
  <si>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</si>
  <si>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</si>
  <si>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</si>
  <si>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</si>
  <si>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</si>
  <si>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</si>
  <si>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</si>
  <si>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</si>
  <si>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</si>
  <si>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</si>
  <si>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</si>
  <si>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</si>
  <si>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</si>
  <si>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</si>
  <si>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</si>
  <si>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</si>
  <si>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</si>
  <si>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</si>
  <si>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</si>
  <si>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</si>
  <si>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</si>
  <si>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</si>
  <si>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</si>
  <si>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</si>
  <si>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</si>
  <si>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</si>
  <si>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</si>
  <si>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</si>
  <si>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</si>
  <si>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</si>
  <si>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</si>
  <si>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</si>
  <si>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</si>
  <si>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</si>
  <si>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</si>
  <si>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</si>
  <si>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</si>
  <si>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</si>
  <si>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</si>
  <si>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</si>
  <si>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</si>
  <si>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</si>
  <si>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</si>
  <si>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</si>
  <si>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</si>
  <si>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</si>
  <si>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</si>
  <si>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</si>
  <si>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</si>
  <si>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</si>
  <si>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</si>
  <si>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</si>
  <si>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</si>
  <si>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</si>
  <si>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</si>
  <si>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</si>
  <si>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</si>
  <si>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</si>
  <si>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</si>
  <si>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</si>
  <si>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</si>
  <si>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</si>
  <si>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</si>
  <si>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</si>
  <si>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</si>
  <si>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</si>
  <si>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</si>
  <si>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</si>
  <si>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</si>
  <si>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</si>
  <si>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</si>
  <si>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</si>
  <si>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</si>
  <si>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</si>
  <si>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</si>
  <si>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</si>
  <si>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</si>
  <si>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</si>
  <si>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</si>
  <si>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</si>
  <si>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</si>
  <si>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</si>
  <si>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</si>
  <si>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</si>
  <si>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</si>
  <si>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</si>
  <si>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</si>
  <si>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</si>
  <si>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</si>
  <si>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</si>
  <si>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</si>
  <si>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</si>
  <si>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</si>
  <si>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</si>
  <si>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</si>
  <si>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</si>
  <si>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</si>
  <si>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</si>
  <si>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</si>
  <si>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</si>
  <si>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</si>
  <si>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</si>
  <si>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</si>
  <si>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</si>
  <si>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</si>
  <si>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</si>
  <si>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</si>
  <si>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</si>
  <si>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</si>
  <si>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</si>
  <si>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</si>
  <si>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</si>
  <si>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</si>
  <si>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</si>
  <si>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</si>
  <si>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</si>
  <si>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</si>
  <si>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</si>
  <si>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</si>
  <si>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</si>
  <si>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</si>
  <si>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</si>
  <si>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</si>
  <si>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</si>
  <si>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</si>
  <si>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</si>
  <si>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</si>
  <si>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</si>
  <si>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</si>
  <si>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</si>
  <si>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</si>
  <si>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</si>
  <si>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</si>
  <si>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</si>
  <si>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</si>
  <si>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</si>
  <si>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</si>
  <si>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</si>
  <si>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</si>
  <si>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</si>
  <si>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</si>
  <si>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</si>
  <si>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</si>
  <si>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</si>
  <si>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</si>
  <si>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</si>
  <si>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</si>
  <si>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</si>
  <si>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</si>
  <si>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</si>
  <si>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</si>
  <si>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</si>
  <si>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</si>
  <si>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</si>
  <si>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</si>
  <si>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</si>
  <si>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</si>
  <si>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</si>
  <si>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</si>
  <si>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</si>
  <si>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</si>
  <si>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</si>
  <si>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</si>
  <si>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</si>
  <si>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</si>
  <si>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</si>
  <si>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</si>
  <si>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</si>
  <si>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</si>
  <si>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</si>
  <si>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</si>
  <si>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</si>
  <si>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</si>
  <si>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</si>
  <si>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</si>
  <si>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</si>
  <si>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</si>
  <si>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</si>
  <si>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</si>
  <si>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</si>
  <si>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</si>
  <si>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</si>
  <si>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</si>
  <si>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</si>
  <si>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</si>
  <si>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</si>
  <si>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</si>
  <si>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</si>
  <si>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</si>
  <si>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</si>
  <si>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</si>
  <si>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</si>
  <si>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</si>
  <si>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</si>
  <si>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</si>
  <si>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</si>
  <si>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</si>
  <si>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</si>
  <si>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</si>
  <si>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</si>
  <si>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</si>
  <si>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</si>
  <si>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</si>
  <si>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</si>
  <si>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</si>
  <si>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</si>
  <si>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</si>
  <si>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</si>
  <si>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</si>
  <si>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</si>
  <si>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</si>
  <si>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</si>
  <si>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</si>
  <si>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</si>
  <si>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</si>
  <si>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</si>
  <si>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</si>
  <si>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</si>
  <si>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</si>
  <si>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</si>
  <si>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</si>
  <si>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</si>
  <si>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</si>
  <si>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</si>
  <si>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</si>
  <si>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</si>
  <si>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</si>
  <si>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</si>
  <si>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</si>
  <si>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</si>
  <si>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</si>
  <si>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</si>
  <si>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</si>
  <si>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</si>
  <si>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</si>
  <si>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</si>
  <si>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</si>
  <si>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</si>
  <si>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</si>
  <si>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</si>
  <si>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</si>
  <si>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</si>
  <si>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</si>
  <si>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</si>
  <si>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</si>
  <si>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</si>
  <si>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</si>
  <si>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</si>
  <si>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</si>
  <si>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</si>
  <si>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</si>
  <si>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</si>
  <si>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</si>
  <si>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</si>
  <si>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</si>
  <si>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</si>
  <si>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</si>
  <si>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</si>
  <si>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</si>
  <si>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</si>
  <si>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</si>
  <si>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</si>
  <si>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</si>
  <si>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</si>
  <si>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</si>
  <si>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</si>
  <si>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</si>
  <si>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</si>
  <si>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</si>
  <si>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</si>
  <si>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</si>
  <si>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</si>
  <si>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</si>
  <si>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</si>
  <si>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</si>
  <si>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</si>
  <si>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</si>
  <si>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</si>
  <si>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</si>
  <si>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</si>
  <si>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</si>
  <si>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</si>
  <si>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</si>
  <si>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</si>
  <si>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</si>
  <si>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</si>
  <si>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</si>
  <si>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</si>
  <si>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</si>
  <si>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</si>
  <si>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</si>
  <si>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</si>
  <si>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</si>
  <si>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</si>
  <si>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</si>
  <si>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</si>
  <si>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</si>
  <si>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</si>
  <si>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</si>
  <si>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</si>
  <si>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</si>
  <si>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</si>
  <si>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</si>
  <si>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</si>
  <si>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</si>
  <si>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</si>
  <si>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</si>
  <si>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</si>
  <si>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</si>
  <si>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</si>
  <si>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</si>
  <si>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</si>
  <si>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</si>
  <si>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</si>
  <si>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</si>
  <si>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</si>
  <si>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</si>
  <si>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</si>
  <si>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</si>
  <si>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</si>
  <si>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</si>
  <si>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</si>
  <si>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</si>
  <si>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</si>
  <si>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</si>
  <si>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</si>
  <si>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</si>
  <si>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</si>
  <si>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</si>
  <si>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</si>
  <si>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</si>
  <si>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</si>
  <si>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</si>
  <si>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</si>
  <si>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</si>
  <si>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</si>
  <si>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</si>
  <si>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</si>
  <si>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</si>
  <si>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</si>
  <si>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</si>
  <si>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</si>
  <si>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</si>
  <si>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</si>
  <si>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</si>
  <si>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</si>
  <si>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</si>
  <si>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</si>
  <si>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</si>
  <si>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</si>
  <si>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</si>
  <si>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</si>
  <si>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</si>
  <si>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</si>
  <si>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</si>
  <si>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</si>
  <si>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</si>
  <si>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</si>
  <si>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</si>
  <si>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</si>
  <si>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</si>
  <si>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</si>
  <si>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</si>
  <si>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</si>
  <si>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</si>
  <si>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</si>
  <si>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</si>
  <si>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</si>
  <si>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</si>
  <si>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</si>
  <si>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</si>
  <si>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</si>
  <si>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</si>
  <si>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</si>
  <si>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</si>
  <si>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</si>
  <si>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</si>
  <si>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</si>
  <si>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</si>
  <si>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</si>
  <si>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</si>
  <si>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</si>
  <si>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</si>
  <si>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</si>
  <si>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</si>
  <si>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</si>
  <si>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</si>
  <si>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</si>
  <si>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</si>
  <si>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</si>
  <si>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</si>
  <si>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</si>
  <si>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</si>
  <si>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</si>
  <si>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</si>
  <si>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</si>
  <si>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</si>
  <si>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</si>
  <si>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</si>
  <si>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</si>
  <si>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</si>
  <si>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</si>
  <si>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</si>
  <si>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</si>
  <si>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</si>
  <si>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</si>
  <si>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</si>
  <si>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</si>
  <si>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</si>
  <si>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</si>
  <si>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</si>
  <si>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</si>
  <si>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</si>
  <si>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</si>
  <si>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</si>
  <si>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</si>
  <si>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</si>
  <si>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</si>
  <si>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</si>
  <si>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</si>
  <si>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</si>
  <si>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</si>
  <si>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</si>
  <si>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</si>
  <si>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</si>
  <si>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</si>
  <si>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</si>
  <si>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</si>
  <si>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</si>
  <si>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</si>
  <si>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</si>
  <si>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</si>
  <si>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</si>
  <si>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</si>
  <si>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</si>
  <si>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</si>
  <si>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</si>
  <si>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</si>
  <si>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</si>
  <si>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</si>
  <si>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</si>
  <si>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</si>
  <si>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</si>
  <si>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</si>
  <si>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</si>
  <si>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</si>
  <si>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</si>
  <si>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</si>
  <si>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</si>
  <si>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</si>
  <si>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</si>
  <si>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</si>
  <si>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</si>
  <si>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</si>
  <si>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</si>
  <si>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</si>
  <si>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</si>
  <si>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</si>
  <si>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</si>
  <si>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</si>
  <si>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</si>
  <si>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</si>
  <si>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</si>
  <si>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</si>
  <si>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</si>
  <si>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</si>
  <si>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</si>
  <si>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</si>
  <si>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</si>
  <si>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</si>
  <si>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</si>
  <si>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</si>
  <si>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</si>
  <si>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</si>
  <si>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</si>
  <si>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</si>
  <si>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</si>
  <si>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</si>
  <si>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</si>
  <si>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</si>
  <si>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</si>
  <si>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</si>
  <si>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</si>
  <si>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</si>
  <si>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</si>
  <si>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</si>
  <si>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</si>
  <si>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</si>
  <si>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</si>
  <si>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</si>
  <si>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</si>
  <si>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</si>
  <si>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</si>
  <si>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</si>
  <si>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</si>
  <si>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</si>
  <si>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</si>
  <si>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</si>
  <si>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</si>
  <si>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</si>
  <si>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</si>
  <si>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</si>
  <si>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</si>
  <si>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</si>
  <si>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</si>
  <si>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</si>
  <si>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</si>
  <si>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</si>
  <si>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</si>
  <si>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</si>
  <si>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</si>
  <si>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</si>
  <si>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</si>
  <si>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</si>
  <si>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</si>
  <si>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</si>
  <si>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</si>
  <si>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</si>
  <si>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</si>
  <si>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</si>
  <si>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</si>
  <si>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</si>
  <si>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</si>
  <si>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</si>
  <si>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</si>
  <si>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</si>
  <si>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</si>
  <si>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</si>
  <si>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</si>
  <si>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</si>
  <si>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</si>
  <si>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</si>
  <si>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</si>
  <si>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</si>
  <si>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</si>
  <si>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</si>
  <si>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</si>
  <si>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</si>
  <si>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</si>
  <si>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</si>
  <si>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</si>
  <si>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</si>
  <si>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</si>
  <si>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</si>
  <si>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</si>
  <si>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</si>
  <si>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</si>
  <si>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</si>
  <si>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</si>
  <si>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</si>
  <si>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</si>
  <si>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</si>
  <si>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</si>
  <si>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</si>
  <si>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</si>
  <si>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</si>
  <si>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</si>
  <si>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</si>
  <si>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</si>
  <si>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</si>
  <si>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</si>
  <si>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</si>
  <si>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</si>
  <si>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</si>
  <si>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</si>
  <si>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</si>
  <si>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</si>
  <si>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</si>
  <si>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</si>
  <si>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</si>
  <si>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</si>
  <si>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</si>
  <si>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</si>
  <si>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</si>
  <si>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</si>
  <si>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</si>
  <si>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</si>
  <si>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</si>
  <si>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</si>
  <si>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</si>
  <si>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</si>
  <si>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</si>
  <si>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</si>
  <si>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</si>
  <si>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</si>
  <si>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</si>
  <si>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</si>
  <si>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</si>
  <si>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</si>
  <si>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</si>
  <si>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</si>
  <si>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</si>
  <si>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</si>
  <si>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</si>
  <si>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</si>
  <si>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</si>
  <si>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</si>
  <si>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</si>
  <si>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</si>
  <si>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</si>
  <si>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</si>
  <si>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</si>
  <si>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</si>
  <si>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</si>
  <si>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</si>
  <si>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</si>
  <si>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</si>
  <si>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</si>
  <si>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</si>
  <si>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</si>
  <si>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</si>
  <si>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</si>
  <si>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</si>
  <si>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</si>
  <si>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</si>
  <si>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</si>
  <si>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</si>
  <si>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</si>
  <si>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</si>
  <si>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</si>
  <si>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</si>
  <si>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</si>
  <si>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</si>
  <si>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</si>
  <si>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</si>
  <si>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</si>
  <si>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</si>
  <si>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</si>
  <si>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</si>
  <si>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</si>
  <si>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</si>
  <si>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</si>
  <si>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</si>
  <si>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</si>
  <si>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</si>
  <si>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</si>
  <si>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</si>
  <si>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</si>
  <si>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</si>
  <si>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</si>
  <si>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</si>
  <si>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</si>
  <si>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</si>
  <si>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</si>
  <si>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</si>
  <si>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</si>
  <si>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</si>
  <si>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</si>
  <si>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</si>
  <si>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</si>
  <si>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</si>
  <si>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</si>
  <si>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</si>
  <si>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</si>
  <si>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</si>
  <si>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</si>
  <si>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</si>
  <si>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</si>
  <si>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</si>
  <si>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</si>
  <si>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</si>
  <si>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</si>
  <si>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</si>
  <si>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</si>
  <si>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</si>
  <si>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</si>
  <si>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</si>
  <si>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</si>
  <si>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</si>
  <si>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</si>
  <si>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</si>
  <si>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</si>
  <si>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</si>
  <si>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</si>
  <si>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</si>
  <si>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</si>
  <si>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</si>
  <si>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</si>
  <si>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</si>
  <si>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</si>
  <si>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</si>
  <si>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</si>
  <si>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</si>
  <si>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</si>
  <si>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</si>
  <si>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</si>
  <si>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</si>
  <si>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</si>
  <si>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</si>
  <si>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</si>
  <si>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</si>
  <si>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</si>
  <si>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</si>
  <si>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</si>
  <si>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</si>
  <si>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</si>
  <si>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</si>
  <si>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</si>
  <si>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</si>
  <si>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</si>
  <si>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</si>
  <si>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</si>
  <si>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</si>
  <si>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</si>
  <si>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</si>
  <si>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</si>
  <si>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</si>
  <si>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</si>
  <si>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</si>
  <si>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</si>
  <si>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</si>
  <si>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</si>
  <si>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</si>
  <si>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</si>
  <si>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</si>
  <si>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</si>
  <si>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</si>
  <si>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</si>
  <si>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</si>
  <si>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</si>
  <si>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</si>
  <si>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</si>
  <si>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</si>
  <si>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</si>
  <si>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</si>
  <si>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</si>
  <si>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</si>
  <si>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</si>
  <si>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</si>
  <si>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</si>
  <si>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</si>
  <si>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</si>
  <si>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</si>
  <si>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</si>
  <si>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</si>
  <si>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</si>
  <si>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</si>
  <si>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</si>
  <si>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</si>
  <si>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</si>
  <si>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</si>
  <si>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</si>
  <si>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</si>
  <si>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</si>
  <si>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</si>
  <si>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</si>
  <si>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</si>
  <si>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</si>
  <si>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</si>
  <si>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</si>
  <si>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</si>
  <si>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</si>
  <si>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</si>
  <si>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</si>
  <si>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</si>
  <si>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</si>
  <si>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</si>
  <si>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</si>
  <si>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</si>
  <si>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</si>
  <si>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</si>
  <si>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</si>
  <si>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</si>
  <si>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</si>
  <si>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</si>
  <si>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</si>
  <si>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</si>
  <si>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</si>
  <si>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</si>
  <si>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</si>
  <si>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</si>
  <si>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</si>
  <si>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</si>
  <si>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</si>
  <si>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</si>
  <si>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</si>
  <si>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</si>
  <si>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</si>
  <si>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</si>
  <si>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</si>
  <si>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</si>
  <si>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</si>
  <si>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</si>
  <si>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</si>
  <si>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</si>
  <si>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</si>
  <si>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</si>
  <si>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</si>
  <si>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</si>
  <si>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</si>
  <si>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</si>
  <si>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</si>
  <si>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</si>
  <si>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</si>
  <si>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</si>
  <si>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</si>
  <si>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</si>
  <si>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</si>
  <si>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</si>
  <si>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</si>
  <si>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</si>
  <si>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</si>
  <si>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</si>
  <si>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</si>
  <si>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</si>
  <si>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</si>
  <si>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</si>
  <si>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</si>
  <si>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</si>
  <si>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</si>
  <si>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</si>
  <si>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</si>
  <si>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</si>
  <si>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</si>
  <si>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</si>
  <si>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</si>
  <si>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</si>
  <si>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</si>
  <si>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</si>
  <si>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</si>
  <si>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</si>
  <si>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</si>
  <si>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</si>
  <si>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</si>
  <si>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</si>
  <si>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</si>
  <si>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</si>
  <si>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</si>
  <si>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</si>
  <si>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</si>
  <si>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</si>
  <si>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</si>
  <si>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</si>
  <si>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</si>
  <si>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</si>
  <si>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</si>
  <si>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</si>
  <si>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</si>
  <si>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</si>
  <si>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</si>
  <si>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</si>
  <si>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</si>
  <si>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</si>
  <si>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</si>
  <si>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</si>
  <si>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</si>
  <si>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</si>
  <si>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</si>
  <si>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</si>
  <si>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</si>
  <si>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</si>
  <si>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</si>
  <si>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</si>
  <si>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</si>
  <si>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</si>
  <si>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</si>
  <si>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</si>
  <si>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</si>
  <si>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</si>
  <si>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</si>
  <si>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</si>
  <si>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</si>
  <si>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</si>
  <si>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</si>
  <si>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</si>
  <si>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</si>
  <si>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</si>
  <si>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</si>
  <si>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</si>
  <si>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</si>
  <si>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</si>
  <si>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</si>
  <si>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</si>
  <si>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</si>
  <si>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</si>
  <si>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</si>
  <si>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</si>
  <si>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</si>
  <si>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</si>
  <si>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</si>
  <si>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</si>
  <si>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</si>
  <si>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</si>
  <si>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</si>
  <si>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</si>
  <si>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</si>
  <si>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</si>
  <si>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</si>
  <si>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</si>
  <si>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</si>
  <si>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</si>
  <si>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</si>
  <si>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</si>
  <si>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</si>
  <si>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</si>
  <si>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</si>
  <si>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</si>
  <si>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</si>
  <si>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</si>
  <si>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</si>
  <si>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</si>
  <si>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</si>
  <si>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</si>
  <si>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</si>
  <si>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</si>
  <si>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</si>
  <si>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</si>
  <si>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</si>
  <si>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</si>
  <si>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</si>
  <si>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</si>
  <si>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</si>
  <si>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</si>
  <si>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</si>
  <si>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</si>
  <si>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</si>
  <si>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</si>
  <si>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</si>
  <si>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</si>
  <si>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</si>
  <si>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</si>
  <si>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</si>
  <si>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</si>
  <si>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</si>
  <si>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</si>
  <si>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</si>
  <si>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</si>
  <si>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</si>
  <si>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</si>
  <si>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</si>
  <si>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</si>
  <si>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</si>
  <si>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</si>
  <si>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</si>
  <si>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</si>
  <si>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</si>
  <si>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</si>
  <si>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</si>
  <si>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</si>
  <si>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</si>
  <si>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</si>
  <si>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</si>
  <si>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</si>
  <si>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</si>
  <si>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</si>
  <si>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</si>
  <si>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</si>
  <si>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</si>
  <si>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</si>
  <si>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</si>
  <si>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</si>
  <si>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</si>
  <si>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</si>
  <si>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</si>
  <si>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</si>
  <si>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</si>
  <si>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</si>
  <si>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</si>
  <si>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</si>
  <si>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</si>
  <si>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</si>
  <si>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</si>
  <si>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</si>
  <si>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</si>
  <si>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</si>
  <si>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</si>
  <si>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</si>
  <si>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</si>
  <si>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</si>
  <si>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</si>
  <si>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</si>
  <si>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</si>
  <si>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</si>
  <si>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</si>
  <si>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</si>
  <si>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</si>
  <si>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</si>
  <si>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</si>
  <si>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</si>
  <si>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</si>
  <si>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</si>
  <si>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</si>
  <si>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</si>
  <si>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</si>
  <si>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</si>
  <si>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</si>
  <si>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</si>
  <si>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</si>
  <si>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</si>
  <si>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</si>
  <si>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</si>
  <si>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</si>
  <si>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</si>
  <si>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</si>
  <si>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</si>
  <si>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</si>
  <si>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</si>
  <si>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</si>
  <si>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</si>
  <si>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</si>
  <si>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</si>
  <si>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</si>
  <si>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</si>
  <si>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</si>
  <si>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</si>
  <si>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</si>
  <si>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</si>
  <si>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</si>
  <si>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</si>
  <si>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</si>
  <si>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</si>
  <si>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</si>
  <si>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</si>
  <si>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</si>
  <si>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</si>
  <si>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</si>
  <si>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</si>
  <si>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</si>
  <si>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</si>
  <si>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</si>
  <si>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</si>
  <si>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</si>
  <si>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</si>
  <si>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</si>
  <si>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</si>
  <si>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</si>
  <si>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</si>
  <si>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</si>
  <si>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</si>
  <si>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</si>
  <si>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</si>
  <si>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</si>
  <si>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</si>
  <si>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</si>
  <si>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</si>
  <si>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</si>
  <si>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</si>
  <si>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</si>
  <si>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</si>
  <si>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</si>
  <si>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</si>
  <si>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</si>
  <si>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</si>
  <si>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</si>
  <si>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</si>
  <si>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</si>
  <si>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</si>
  <si>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</si>
  <si>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</si>
  <si>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</si>
  <si>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</si>
  <si>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</si>
  <si>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</si>
  <si>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</si>
  <si>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</si>
  <si>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</si>
  <si>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</si>
  <si>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</si>
  <si>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</si>
  <si>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</si>
  <si>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</si>
  <si>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</si>
  <si>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</si>
  <si>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</si>
  <si>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</si>
  <si>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</si>
  <si>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</si>
  <si>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</si>
  <si>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</si>
  <si>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</si>
  <si>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</si>
  <si>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</si>
  <si>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</si>
  <si>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</si>
  <si>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</si>
  <si>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</si>
  <si>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</si>
  <si>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</si>
  <si>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</si>
  <si>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</si>
  <si>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</si>
  <si>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</si>
  <si>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</si>
  <si>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</si>
  <si>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</si>
  <si>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</si>
  <si>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</si>
  <si>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</si>
  <si>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</si>
  <si>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</si>
  <si>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</si>
  <si>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</si>
  <si>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</si>
  <si>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</si>
  <si>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</si>
  <si>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</si>
  <si>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</si>
  <si>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</si>
  <si>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</si>
  <si>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</si>
  <si>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</si>
  <si>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</si>
  <si>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</si>
  <si>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</si>
  <si>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</si>
  <si>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</si>
  <si>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</si>
  <si>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</si>
  <si>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</si>
  <si>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</si>
  <si>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</si>
  <si>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</si>
  <si>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</si>
  <si>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</si>
  <si>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</si>
  <si>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</si>
  <si>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</si>
  <si>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</si>
  <si>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</si>
  <si>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</si>
  <si>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</si>
  <si>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</si>
  <si>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</si>
  <si>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</si>
  <si>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</si>
  <si>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</si>
  <si>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</si>
  <si>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</si>
  <si>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</si>
  <si>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</si>
  <si>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</si>
  <si>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</si>
  <si>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</si>
  <si>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</si>
  <si>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</si>
  <si>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</si>
  <si>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</si>
  <si>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</si>
  <si>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</si>
  <si>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</si>
  <si>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</si>
  <si>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</si>
  <si>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</si>
  <si>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</si>
  <si>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</si>
  <si>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</si>
  <si>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</si>
  <si>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</si>
  <si>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</si>
  <si>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</si>
  <si>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</si>
  <si>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</si>
  <si>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</si>
  <si>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</si>
  <si>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</si>
  <si>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</si>
  <si>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</si>
  <si>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</si>
  <si>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</si>
  <si>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</si>
  <si>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</si>
  <si>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</si>
  <si>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</si>
  <si>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</si>
  <si>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</si>
  <si>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</si>
  <si>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</si>
  <si>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</si>
  <si>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</si>
  <si>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</si>
  <si>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</si>
  <si>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</si>
  <si>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</si>
  <si>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</si>
  <si>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</si>
  <si>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</si>
  <si>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</si>
  <si>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</si>
  <si>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</si>
  <si>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</si>
  <si>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</si>
  <si>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</si>
  <si>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</si>
  <si>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</si>
  <si>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</si>
  <si>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</si>
  <si>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</si>
  <si>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</si>
  <si>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</si>
  <si>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</si>
  <si>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</si>
  <si>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</si>
  <si>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</si>
  <si>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</si>
  <si>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</si>
  <si>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</si>
  <si>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</si>
  <si>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</si>
  <si>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</si>
  <si>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</si>
  <si>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</si>
  <si>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</si>
  <si>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</si>
  <si>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</si>
  <si>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</si>
  <si>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</si>
  <si>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</si>
  <si>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</si>
  <si>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</si>
  <si>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</si>
  <si>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</si>
  <si>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</si>
  <si>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</si>
  <si>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</si>
  <si>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</si>
  <si>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</si>
  <si>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</si>
  <si>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</si>
  <si>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</si>
  <si>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</si>
  <si>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</si>
  <si>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</si>
  <si>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</si>
  <si>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</si>
  <si>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</si>
  <si>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</si>
  <si>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</si>
  <si>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</si>
  <si>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</si>
  <si>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</si>
  <si>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</si>
  <si>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</si>
  <si>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</si>
  <si>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</si>
  <si>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</si>
  <si>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</si>
  <si>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</si>
  <si>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</si>
  <si>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</si>
  <si>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</si>
  <si>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</si>
  <si>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</si>
  <si>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</si>
  <si>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</si>
  <si>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</si>
  <si>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</si>
  <si>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</si>
  <si>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</si>
  <si>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</si>
  <si>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</si>
  <si>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</si>
  <si>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</si>
  <si>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</si>
  <si>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</si>
  <si>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</si>
  <si>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</si>
  <si>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</si>
  <si>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</si>
  <si>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</si>
  <si>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</si>
  <si>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</si>
  <si>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</si>
  <si>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</si>
  <si>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</si>
  <si>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</si>
  <si>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</si>
  <si>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</si>
  <si>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</si>
  <si>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</si>
  <si>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</si>
  <si>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</si>
  <si>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</si>
  <si>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</si>
  <si>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</si>
  <si>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</si>
  <si>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</si>
  <si>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</si>
  <si>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</si>
  <si>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</si>
  <si>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</si>
  <si>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</si>
  <si>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</si>
  <si>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</si>
  <si>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</si>
  <si>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</si>
  <si>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</si>
  <si>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</si>
  <si>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</si>
  <si>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</si>
  <si>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</si>
  <si>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</si>
  <si>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</si>
  <si>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</si>
  <si>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</si>
  <si>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</si>
  <si>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</si>
  <si>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</si>
  <si>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</si>
  <si>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</si>
  <si>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</si>
  <si>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</si>
  <si>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</si>
  <si>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</si>
  <si>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</si>
  <si>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</si>
  <si>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</si>
  <si>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</si>
  <si>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</si>
  <si>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</si>
  <si>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</si>
  <si>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</si>
  <si>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</si>
  <si>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</si>
  <si>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</si>
  <si>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</si>
  <si>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</si>
  <si>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</si>
  <si>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</si>
  <si>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</si>
  <si>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</si>
  <si>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</si>
  <si>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</si>
  <si>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</si>
  <si>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</si>
  <si>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</si>
  <si>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</si>
  <si>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</si>
  <si>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</si>
  <si>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</si>
  <si>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</si>
  <si>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</si>
  <si>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</si>
  <si>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</si>
  <si>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</si>
  <si>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</si>
  <si>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</si>
  <si>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</si>
  <si>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</si>
  <si>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</si>
  <si>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</si>
  <si>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</si>
  <si>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</si>
  <si>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</si>
  <si>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</si>
  <si>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</si>
  <si>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</si>
  <si>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</si>
  <si>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</si>
  <si>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</si>
  <si>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</si>
  <si>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</si>
  <si>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</si>
  <si>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</si>
  <si>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</si>
  <si>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</si>
  <si>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</si>
  <si>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</si>
  <si>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</si>
  <si>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</si>
  <si>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</si>
  <si>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</si>
  <si>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</si>
  <si>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</si>
  <si>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</si>
  <si>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</si>
  <si>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</si>
  <si>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</si>
  <si>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</si>
  <si>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</si>
  <si>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</si>
  <si>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</si>
  <si>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</si>
  <si>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</si>
  <si>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</si>
  <si>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</si>
  <si>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</si>
  <si>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</si>
  <si>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</si>
  <si>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</si>
  <si>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</si>
  <si>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</si>
  <si>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</si>
  <si>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</si>
  <si>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</si>
  <si>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</si>
  <si>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</si>
  <si>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</si>
  <si>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</si>
  <si>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</si>
  <si>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</si>
  <si>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</si>
  <si>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</si>
  <si>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</si>
  <si>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</si>
  <si>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</si>
  <si>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</si>
  <si>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</si>
  <si>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</si>
  <si>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</si>
  <si>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</si>
  <si>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</si>
  <si>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</si>
  <si>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</si>
  <si>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</si>
  <si>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</si>
  <si>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</si>
  <si>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</si>
  <si>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</si>
  <si>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</si>
  <si>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</si>
  <si>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</si>
  <si>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</si>
  <si>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</si>
  <si>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</si>
  <si>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</si>
  <si>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</si>
  <si>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</si>
  <si>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</si>
  <si>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</si>
  <si>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</si>
  <si>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</si>
  <si>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</si>
  <si>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</si>
  <si>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</si>
  <si>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</si>
  <si>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</si>
  <si>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</si>
  <si>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</si>
  <si>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</si>
  <si>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</si>
  <si>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</si>
  <si>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</si>
  <si>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</si>
  <si>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</si>
  <si>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</si>
  <si>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</si>
  <si>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</si>
  <si>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</si>
  <si>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</si>
  <si>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</si>
  <si>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</si>
  <si>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</si>
  <si>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</si>
  <si>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</si>
  <si>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</si>
  <si>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</si>
  <si>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</si>
  <si>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</si>
  <si>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</si>
  <si>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</si>
  <si>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</si>
  <si>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</si>
  <si>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</si>
  <si>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</si>
  <si>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</si>
  <si>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</si>
  <si>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</si>
  <si>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</si>
  <si>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</si>
  <si>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</si>
  <si>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</si>
  <si>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</si>
  <si>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</si>
  <si>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</si>
  <si>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</si>
  <si>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</si>
  <si>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</si>
  <si>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</si>
  <si>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</si>
  <si>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</si>
  <si>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</si>
  <si>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</si>
  <si>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</si>
  <si>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</si>
  <si>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</si>
  <si>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</si>
  <si>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</si>
  <si>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</si>
  <si>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</si>
  <si>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</si>
  <si>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</si>
  <si>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</si>
  <si>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</si>
  <si>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</si>
  <si>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</si>
  <si>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</si>
  <si>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</si>
  <si>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</si>
  <si>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</si>
  <si>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</si>
  <si>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</si>
  <si>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</si>
  <si>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</si>
  <si>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</si>
  <si>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</si>
  <si>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</si>
  <si>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</si>
  <si>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</si>
  <si>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</si>
  <si>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</si>
  <si>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</si>
  <si>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</si>
  <si>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</si>
  <si>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</si>
  <si>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</si>
  <si>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</si>
  <si>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</si>
  <si>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</si>
  <si>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</si>
  <si>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</si>
  <si>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</si>
  <si>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</si>
  <si>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</si>
  <si>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</si>
  <si>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</si>
  <si>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</si>
  <si>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</si>
  <si>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</si>
  <si>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</si>
  <si>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</si>
  <si>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</si>
  <si>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</si>
  <si>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</si>
  <si>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</si>
  <si>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</si>
  <si>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</si>
  <si>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</si>
  <si>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</si>
  <si>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</si>
  <si>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</si>
  <si>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</si>
  <si>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</si>
  <si>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</si>
  <si>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</si>
  <si>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</si>
  <si>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</si>
  <si>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</si>
  <si>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</si>
  <si>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</si>
  <si>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</si>
  <si>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</si>
  <si>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</si>
  <si>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</si>
  <si>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</si>
  <si>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</si>
  <si>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</si>
  <si>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</si>
  <si>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</si>
  <si>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</si>
  <si>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</si>
  <si>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</si>
  <si>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</si>
  <si>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</si>
  <si>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</si>
  <si>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</si>
  <si>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</si>
  <si>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</si>
  <si>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</si>
  <si>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</si>
  <si>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</si>
  <si>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</si>
  <si>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</si>
  <si>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</si>
  <si>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</si>
  <si>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</si>
  <si>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</si>
  <si>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</si>
  <si>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</si>
  <si>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</si>
  <si>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</si>
  <si>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</si>
  <si>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</si>
  <si>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</si>
  <si>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</si>
  <si>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</si>
  <si>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</si>
  <si>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</si>
  <si>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</si>
  <si>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</si>
  <si>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</si>
  <si>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</si>
  <si>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</si>
  <si>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</si>
  <si>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</si>
  <si>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</si>
  <si>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</si>
  <si>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</si>
  <si>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</si>
  <si>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</si>
  <si>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</si>
  <si>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</si>
  <si>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</si>
  <si>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</si>
  <si>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</si>
  <si>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</si>
  <si>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</si>
  <si>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</si>
  <si>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</si>
  <si>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</si>
  <si>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</si>
  <si>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</si>
  <si>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</si>
  <si>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</si>
  <si>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</si>
  <si>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</si>
  <si>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</si>
  <si>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</si>
  <si>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</si>
  <si>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</si>
  <si>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</si>
  <si>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</si>
  <si>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</si>
  <si>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</si>
  <si>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</si>
  <si>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</si>
  <si>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</si>
  <si>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</si>
  <si>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</si>
  <si>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</si>
  <si>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</si>
  <si>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</si>
  <si>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</si>
  <si>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</si>
  <si>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</si>
  <si>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</si>
  <si>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</si>
  <si>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</si>
  <si>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</si>
  <si>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</si>
  <si>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</si>
  <si>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</si>
  <si>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</si>
  <si>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</si>
  <si>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</si>
  <si>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</si>
  <si>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</si>
  <si>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</si>
  <si>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</si>
  <si>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</si>
  <si>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</si>
  <si>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</si>
  <si>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</si>
  <si>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</si>
  <si>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</si>
  <si>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</si>
  <si>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</si>
  <si>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</si>
  <si>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</si>
  <si>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</si>
  <si>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</si>
  <si>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</si>
  <si>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</si>
  <si>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</si>
  <si>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</si>
  <si>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</si>
  <si>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</si>
  <si>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</si>
  <si>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</si>
  <si>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</si>
  <si>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</si>
  <si>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</si>
  <si>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</si>
  <si>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</si>
  <si>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</si>
  <si>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</si>
  <si>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</si>
  <si>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</si>
  <si>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</si>
  <si>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</si>
  <si>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</si>
  <si>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</si>
  <si>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</si>
  <si>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</si>
  <si>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</si>
  <si>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</si>
  <si>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</si>
  <si>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</si>
  <si>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</si>
  <si>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</si>
  <si>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</si>
  <si>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</si>
  <si>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</si>
  <si>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</si>
  <si>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</si>
  <si>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</si>
  <si>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</si>
  <si>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</si>
  <si>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</si>
  <si>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</si>
  <si>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</si>
  <si>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</si>
  <si>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</si>
  <si>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</si>
  <si>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</si>
  <si>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</si>
  <si>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</si>
  <si>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</si>
  <si>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</si>
  <si>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</si>
  <si>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</si>
  <si>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</si>
  <si>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</si>
  <si>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</si>
  <si>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</si>
  <si>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</si>
  <si>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</si>
  <si>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</si>
  <si>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</si>
  <si>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</si>
  <si>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</si>
  <si>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</si>
  <si>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</si>
  <si>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</si>
  <si>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</si>
  <si>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</si>
  <si>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</si>
  <si>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</si>
  <si>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</si>
  <si>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</si>
  <si>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</si>
  <si>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</si>
  <si>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</si>
  <si>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</si>
  <si>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</si>
  <si>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</si>
  <si>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</si>
  <si>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</si>
  <si>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</si>
  <si>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</si>
  <si>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</si>
  <si>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</si>
  <si>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</si>
  <si>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</si>
  <si>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</si>
  <si>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</si>
  <si>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</si>
  <si>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</si>
  <si>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</si>
  <si>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</si>
  <si>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</si>
  <si>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</si>
  <si>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</si>
  <si>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</si>
  <si>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</si>
  <si>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</si>
  <si>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</si>
  <si>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</si>
  <si>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</si>
  <si>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</si>
  <si>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</si>
  <si>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</si>
  <si>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</si>
  <si>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</si>
  <si>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</si>
  <si>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</si>
  <si>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</si>
  <si>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</si>
  <si>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</si>
  <si>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</si>
  <si>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</si>
  <si>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</si>
  <si>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</si>
  <si>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</si>
  <si>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</si>
  <si>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</si>
  <si>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</si>
  <si>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</si>
  <si>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</si>
  <si>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</si>
  <si>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</si>
  <si>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</si>
  <si>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</si>
  <si>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</si>
  <si>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</si>
  <si>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</si>
  <si>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</si>
  <si>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</si>
  <si>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</si>
  <si>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</si>
  <si>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</si>
  <si>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</si>
  <si>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</si>
  <si>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</si>
  <si>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</si>
  <si>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</si>
  <si>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</si>
  <si>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</si>
  <si>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</si>
  <si>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</si>
  <si>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</si>
  <si>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</si>
  <si>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</si>
  <si>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</si>
  <si>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</si>
  <si>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</si>
  <si>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</si>
  <si>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</si>
  <si>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</si>
  <si>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</si>
  <si>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</si>
  <si>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</si>
  <si>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</si>
  <si>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</si>
  <si>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</si>
  <si>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</si>
  <si>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</si>
  <si>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</si>
  <si>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</si>
  <si>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</si>
  <si>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</si>
  <si>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</si>
  <si>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</si>
  <si>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</si>
  <si>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</si>
  <si>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</si>
  <si>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</si>
  <si>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</si>
  <si>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</si>
  <si>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</si>
  <si>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</si>
  <si>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</si>
  <si>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</si>
  <si>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</si>
  <si>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</si>
  <si>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</si>
  <si>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</si>
  <si>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</si>
  <si>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</si>
  <si>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</si>
  <si>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</si>
  <si>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</si>
  <si>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</si>
  <si>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</si>
  <si>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</si>
  <si>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</si>
  <si>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</si>
  <si>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</si>
  <si>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</si>
  <si>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</si>
  <si>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</si>
  <si>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</si>
  <si>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</si>
  <si>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</si>
  <si>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</si>
  <si>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</si>
  <si>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</si>
  <si>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</si>
  <si>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</si>
  <si>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</si>
  <si>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</si>
  <si>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</si>
  <si>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</si>
  <si>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</si>
  <si>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</si>
  <si>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</si>
  <si>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</si>
  <si>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</si>
  <si>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</si>
  <si>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</si>
  <si>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</si>
  <si>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</si>
  <si>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</si>
  <si>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</si>
  <si>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</si>
  <si>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</si>
  <si>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</si>
  <si>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</si>
  <si>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</si>
  <si>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</si>
  <si>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</si>
  <si>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</si>
  <si>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</si>
  <si>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</si>
  <si>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</si>
  <si>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</si>
  <si>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</si>
  <si>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</si>
  <si>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</si>
  <si>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</si>
  <si>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</si>
  <si>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</si>
  <si>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</si>
  <si>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</si>
  <si>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</si>
  <si>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</si>
  <si>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</si>
  <si>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</si>
  <si>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</si>
  <si>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</si>
  <si>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</si>
  <si>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</si>
  <si>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</si>
  <si>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</si>
  <si>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</si>
  <si>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</si>
  <si>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</si>
  <si>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</si>
  <si>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</si>
  <si>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</si>
  <si>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</si>
  <si>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</si>
  <si>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</si>
  <si>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</si>
  <si>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</si>
  <si>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</si>
  <si>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</si>
  <si>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</si>
  <si>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</si>
  <si>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</si>
  <si>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</si>
  <si>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</si>
  <si>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</si>
  <si>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</si>
  <si>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</si>
  <si>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</si>
  <si>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</si>
  <si>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</si>
  <si>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</si>
  <si>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</si>
  <si>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</si>
  <si>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</si>
  <si>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</si>
  <si>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</si>
  <si>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</si>
  <si>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</si>
  <si>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</si>
  <si>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</si>
  <si>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</si>
  <si>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</si>
  <si>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</si>
  <si>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</si>
  <si>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</si>
  <si>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</si>
  <si>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</si>
  <si>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</si>
  <si>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</si>
  <si>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</si>
  <si>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</si>
  <si>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</si>
  <si>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</si>
  <si>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</si>
  <si>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</si>
  <si>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</si>
  <si>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</si>
  <si>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</si>
  <si>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</si>
  <si>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</si>
  <si>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</si>
  <si>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</si>
  <si>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</si>
  <si>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</si>
  <si>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</si>
  <si>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</si>
  <si>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</si>
  <si>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</si>
  <si>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</si>
  <si>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</si>
  <si>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</si>
  <si>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</si>
  <si>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</si>
  <si>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</si>
  <si>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</si>
  <si>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</si>
  <si>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</si>
  <si>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</si>
  <si>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</si>
  <si>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</si>
  <si>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</si>
  <si>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</si>
  <si>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</si>
  <si>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</si>
  <si>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</si>
  <si>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</si>
  <si>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</si>
  <si>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</si>
  <si>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</si>
  <si>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</si>
  <si>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</si>
  <si>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</si>
  <si>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</si>
  <si>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</si>
  <si>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</si>
  <si>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</si>
  <si>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</si>
  <si>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</si>
  <si>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</si>
  <si>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</si>
  <si>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</si>
  <si>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</si>
  <si>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</si>
  <si>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</si>
  <si>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</si>
  <si>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</si>
  <si>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</si>
  <si>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</si>
  <si>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</si>
  <si>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</si>
  <si>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</si>
  <si>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</si>
  <si>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</si>
  <si>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</si>
  <si>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</si>
  <si>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</si>
  <si>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</si>
  <si>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</si>
  <si>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</si>
  <si>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</si>
  <si>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</si>
  <si>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</si>
  <si>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</si>
  <si>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</si>
  <si>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</si>
  <si>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</si>
  <si>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</si>
  <si>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</si>
  <si>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</si>
  <si>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</si>
  <si>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</si>
  <si>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</si>
  <si>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</si>
  <si>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</si>
  <si>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</si>
  <si>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</si>
  <si>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</si>
  <si>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</si>
  <si>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</si>
  <si>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</si>
  <si>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</si>
  <si>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</si>
  <si>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</si>
  <si>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</si>
  <si>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</si>
  <si>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</si>
  <si>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</si>
  <si>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</si>
  <si>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</si>
  <si>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</si>
  <si>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</si>
  <si>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</si>
  <si>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</si>
  <si>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</si>
  <si>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</si>
  <si>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</si>
  <si>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</si>
  <si>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</si>
  <si>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</si>
  <si>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</si>
  <si>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</si>
  <si>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</si>
  <si>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</si>
  <si>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</si>
  <si>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</si>
  <si>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</si>
  <si>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</si>
  <si>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</si>
  <si>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</si>
  <si>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</si>
  <si>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</si>
  <si>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</si>
  <si>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</si>
  <si>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</si>
  <si>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</si>
  <si>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</si>
  <si>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</si>
  <si>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</si>
  <si>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</si>
  <si>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</si>
  <si>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</si>
  <si>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</si>
  <si>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</si>
  <si>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</si>
  <si>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</si>
  <si>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</si>
  <si>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</si>
  <si>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</si>
  <si>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</si>
  <si>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</si>
  <si>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</si>
  <si>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</si>
  <si>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</si>
  <si>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</si>
  <si>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</si>
  <si>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</si>
  <si>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</si>
  <si>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</si>
  <si>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</si>
  <si>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</si>
  <si>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</si>
  <si>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</si>
  <si>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</si>
  <si>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</si>
  <si>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</si>
  <si>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</si>
  <si>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</si>
  <si>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</si>
  <si>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</si>
  <si>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</si>
  <si>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</si>
  <si>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</si>
  <si>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</si>
  <si>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</si>
  <si>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</si>
  <si>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</si>
  <si>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</si>
  <si>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</si>
  <si>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</si>
  <si>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</si>
  <si>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</si>
  <si>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</si>
  <si>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</si>
  <si>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</si>
  <si>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</si>
  <si>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</si>
  <si>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</si>
  <si>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</si>
  <si>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</si>
  <si>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</si>
  <si>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</si>
  <si>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</si>
  <si>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</si>
  <si>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</si>
  <si>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</si>
  <si>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</si>
  <si>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</si>
  <si>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</si>
  <si>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</si>
  <si>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</si>
  <si>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</si>
  <si>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</si>
  <si>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</si>
  <si>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</si>
  <si>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</si>
  <si>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</si>
  <si>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</si>
  <si>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</si>
  <si>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</si>
  <si>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</si>
  <si>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</si>
  <si>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</si>
  <si>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</si>
  <si>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</si>
  <si>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</si>
  <si>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</si>
  <si>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</si>
  <si>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</si>
  <si>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</si>
  <si>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</si>
  <si>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</si>
  <si>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</si>
  <si>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</si>
  <si>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</si>
  <si>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</si>
  <si>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</si>
  <si>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</si>
  <si>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</si>
  <si>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</si>
  <si>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</si>
  <si>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</si>
  <si>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</si>
  <si>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</si>
  <si>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</si>
  <si>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</si>
  <si>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</si>
  <si>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</si>
  <si>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</si>
  <si>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</si>
  <si>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</si>
  <si>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</si>
  <si>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</si>
  <si>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</si>
  <si>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</si>
  <si>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</si>
  <si>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</si>
  <si>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</si>
  <si>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</si>
  <si>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</si>
  <si>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</si>
  <si>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</si>
  <si>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</si>
  <si>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</si>
  <si>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</si>
  <si>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</si>
  <si>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</si>
  <si>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</si>
  <si>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</si>
  <si>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</si>
  <si>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</si>
  <si>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</si>
  <si>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</si>
  <si>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</si>
  <si>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</si>
  <si>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</si>
  <si>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</si>
  <si>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</si>
  <si>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</si>
  <si>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</si>
  <si>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</si>
  <si>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</si>
  <si>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</si>
  <si>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</si>
  <si>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</si>
  <si>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</si>
  <si>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</si>
  <si>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</si>
  <si>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</si>
  <si>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</si>
  <si>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</si>
  <si>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</si>
  <si>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</si>
  <si>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</si>
  <si>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</si>
  <si>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</si>
  <si>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</si>
  <si>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</si>
  <si>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</si>
  <si>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</si>
  <si>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</si>
  <si>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</si>
  <si>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</si>
  <si>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</si>
  <si>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</si>
  <si>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</si>
  <si>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</si>
  <si>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</si>
  <si>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</si>
  <si>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</si>
  <si>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</si>
  <si>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</si>
  <si>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</si>
  <si>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</si>
  <si>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</si>
  <si>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</si>
  <si>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</si>
  <si>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</si>
  <si>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</si>
  <si>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</si>
  <si>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</si>
  <si>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</si>
  <si>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</si>
  <si>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</si>
  <si>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</si>
  <si>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</si>
  <si>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</si>
  <si>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</si>
  <si>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</si>
  <si>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</si>
  <si>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</si>
  <si>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</si>
  <si>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</si>
  <si>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</si>
  <si>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</si>
  <si>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</si>
  <si>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</si>
  <si>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</si>
  <si>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</si>
  <si>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</si>
  <si>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</si>
  <si>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</si>
  <si>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</si>
  <si>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</si>
  <si>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</si>
  <si>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</si>
  <si>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</si>
  <si>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</si>
  <si>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</si>
  <si>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</si>
  <si>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</si>
  <si>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</si>
  <si>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</si>
  <si>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</si>
  <si>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</si>
  <si>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</si>
  <si>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</si>
  <si>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</si>
  <si>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</si>
  <si>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</si>
  <si>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</si>
  <si>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</si>
  <si>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</si>
  <si>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</si>
  <si>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</si>
  <si>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</si>
  <si>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</si>
  <si>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</si>
  <si>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</si>
  <si>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</si>
  <si>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</si>
  <si>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</si>
  <si>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</si>
  <si>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</si>
  <si>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</si>
  <si>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</si>
  <si>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</si>
  <si>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</si>
  <si>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</si>
  <si>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</si>
  <si>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</si>
  <si>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</si>
  <si>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</si>
  <si>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</si>
  <si>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</si>
  <si>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</si>
  <si>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</si>
  <si>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</si>
  <si>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</si>
  <si>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</si>
  <si>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</si>
  <si>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</si>
  <si>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</si>
  <si>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</si>
  <si>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</si>
  <si>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</si>
  <si>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</si>
  <si>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</si>
  <si>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</si>
  <si>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</si>
  <si>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</si>
  <si>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</si>
  <si>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</si>
  <si>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</si>
  <si>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</si>
  <si>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</si>
  <si>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</si>
  <si>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</si>
  <si>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</si>
  <si>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</si>
  <si>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</si>
  <si>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</si>
  <si>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</si>
  <si>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</si>
  <si>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</si>
  <si>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</si>
  <si>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</si>
  <si>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</si>
  <si>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</si>
  <si>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</si>
  <si>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</si>
  <si>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</si>
  <si>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</si>
  <si>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</si>
  <si>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</si>
  <si>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</si>
  <si>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</si>
  <si>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</si>
  <si>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</si>
  <si>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</si>
  <si>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</si>
  <si>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</si>
  <si>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</si>
  <si>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</si>
  <si>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</si>
  <si>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</si>
  <si>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</si>
  <si>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</si>
  <si>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</si>
  <si>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</si>
  <si>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</si>
  <si>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</si>
  <si>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</si>
  <si>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</si>
  <si>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</si>
  <si>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</si>
  <si>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</si>
  <si>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</si>
  <si>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</si>
  <si>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</si>
  <si>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</si>
  <si>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</si>
  <si>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</si>
  <si>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</si>
  <si>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</si>
  <si>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</si>
  <si>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</si>
  <si>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</si>
  <si>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</si>
  <si>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</si>
  <si>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</si>
  <si>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</si>
  <si>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</si>
  <si>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</si>
  <si>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</si>
  <si>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</si>
  <si>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</si>
  <si>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</si>
  <si>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</si>
  <si>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</si>
  <si>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</si>
  <si>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</si>
  <si>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</si>
  <si>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</si>
  <si>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</si>
  <si>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</si>
  <si>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</si>
  <si>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</si>
  <si>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</si>
  <si>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</si>
  <si>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</si>
  <si>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</si>
  <si>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</si>
  <si>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</si>
  <si>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</si>
  <si>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</si>
  <si>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</si>
  <si>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</si>
  <si>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</si>
  <si>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</si>
  <si>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</si>
  <si>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</si>
  <si>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</si>
  <si>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</si>
  <si>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</si>
  <si>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</si>
  <si>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</si>
  <si>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</si>
  <si>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</si>
  <si>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</si>
  <si>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</si>
  <si>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</si>
  <si>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</si>
  <si>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</si>
  <si>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</si>
  <si>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</si>
  <si>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</si>
  <si>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</si>
  <si>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</si>
  <si>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</si>
  <si>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</si>
  <si>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</si>
  <si>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</si>
  <si>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</si>
  <si>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</si>
  <si>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</si>
  <si>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</si>
  <si>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</si>
  <si>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</si>
  <si>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</si>
  <si>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</si>
  <si>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</si>
  <si>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</si>
  <si>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</si>
  <si>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</si>
  <si>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</si>
  <si>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</si>
  <si>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</si>
  <si>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</si>
  <si>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</si>
  <si>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</si>
  <si>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</si>
  <si>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</si>
  <si>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</si>
  <si>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</si>
  <si>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</si>
  <si>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</si>
  <si>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</si>
  <si>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</si>
  <si>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</si>
  <si>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</si>
  <si>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</si>
  <si>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</si>
  <si>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</si>
  <si>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</si>
  <si>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</si>
  <si>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</si>
  <si>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</si>
  <si>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</si>
  <si>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</si>
  <si>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</si>
  <si>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</si>
  <si>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</si>
  <si>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</si>
  <si>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</si>
  <si>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</si>
  <si>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</si>
  <si>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</si>
  <si>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</si>
  <si>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</si>
  <si>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</si>
  <si>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</si>
  <si>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</si>
  <si>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</si>
  <si>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</si>
  <si>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</si>
  <si>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</si>
  <si>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</si>
  <si>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</si>
  <si>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</si>
  <si>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</si>
  <si>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</si>
  <si>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</si>
  <si>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</si>
  <si>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</si>
  <si>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</si>
  <si>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</si>
  <si>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</si>
  <si>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</si>
  <si>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</si>
  <si>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</si>
  <si>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</si>
  <si>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</si>
  <si>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</si>
  <si>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</si>
  <si>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</si>
  <si>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</si>
  <si>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</si>
  <si>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</si>
  <si>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</si>
  <si>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</si>
  <si>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</si>
  <si>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</si>
  <si>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</si>
  <si>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</si>
  <si>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</si>
  <si>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</si>
  <si>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</si>
  <si>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</si>
  <si>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</si>
  <si>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</si>
  <si>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</si>
  <si>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</si>
  <si>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</si>
  <si>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</si>
  <si>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</si>
  <si>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</si>
  <si>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</si>
  <si>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</si>
  <si>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</si>
  <si>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</si>
  <si>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</si>
  <si>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</si>
  <si>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</si>
  <si>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</si>
  <si>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</si>
  <si>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</si>
  <si>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</si>
  <si>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</si>
  <si>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</si>
  <si>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</si>
  <si>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</si>
  <si>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</si>
  <si>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</si>
  <si>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</si>
  <si>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</si>
  <si>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</si>
  <si>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</si>
  <si>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</si>
  <si>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</si>
  <si>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</si>
  <si>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</si>
  <si>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</si>
  <si>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</si>
  <si>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</si>
  <si>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</si>
  <si>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</si>
  <si>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</si>
  <si>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</si>
  <si>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</si>
  <si>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</si>
  <si>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</si>
  <si>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</si>
  <si>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</si>
  <si>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</si>
  <si>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</si>
  <si>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</si>
  <si>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</si>
  <si>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</si>
  <si>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</si>
  <si>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</si>
  <si>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</si>
  <si>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</si>
  <si>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</si>
  <si>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</si>
  <si>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</si>
  <si>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</si>
  <si>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</si>
  <si>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</si>
  <si>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</si>
  <si>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</si>
  <si>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</si>
  <si>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</si>
  <si>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</si>
  <si>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</si>
  <si>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</si>
  <si>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</si>
  <si>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</si>
  <si>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</si>
  <si>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</si>
  <si>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</si>
  <si>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</si>
  <si>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</si>
  <si>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</si>
  <si>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</si>
  <si>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</si>
  <si>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</si>
  <si>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</si>
  <si>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</si>
  <si>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</si>
  <si>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</si>
  <si>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</si>
  <si>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</si>
  <si>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</si>
  <si>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</si>
  <si>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</si>
  <si>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</si>
  <si>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</si>
  <si>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</si>
  <si>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</si>
  <si>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</si>
  <si>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</si>
  <si>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</si>
  <si>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</si>
  <si>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</si>
  <si>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</si>
  <si>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</si>
  <si>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</si>
  <si>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</si>
  <si>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</si>
  <si>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</si>
  <si>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</si>
  <si>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</si>
  <si>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</si>
  <si>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</si>
  <si>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</si>
  <si>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</si>
  <si>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</si>
  <si>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</si>
  <si>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</si>
  <si>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</si>
  <si>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</si>
  <si>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</si>
  <si>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</si>
  <si>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</si>
  <si>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</si>
  <si>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</si>
  <si>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</si>
  <si>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</si>
  <si>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</si>
  <si>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</si>
  <si>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</si>
  <si>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</si>
  <si>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</si>
  <si>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</si>
  <si>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</si>
  <si>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</si>
  <si>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</si>
  <si>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</si>
  <si>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</si>
  <si>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</si>
  <si>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</si>
  <si>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</si>
  <si>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</si>
  <si>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</si>
  <si>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</si>
  <si>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</si>
  <si>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</si>
  <si>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</si>
  <si>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</si>
  <si>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</si>
  <si>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</si>
  <si>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</si>
  <si>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</si>
  <si>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</si>
  <si>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</si>
  <si>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</si>
  <si>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</si>
  <si>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</si>
  <si>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</si>
  <si>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</si>
  <si>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</si>
  <si>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</si>
  <si>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</si>
  <si>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</si>
  <si>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</si>
  <si>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</si>
  <si>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</si>
  <si>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</si>
  <si>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</si>
  <si>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</si>
  <si>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</si>
  <si>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</si>
  <si>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</si>
  <si>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</si>
  <si>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</si>
  <si>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</si>
  <si>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</si>
  <si>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</si>
  <si>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</si>
  <si>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</si>
  <si>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</si>
  <si>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</si>
  <si>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</si>
  <si>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</si>
  <si>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</si>
  <si>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</si>
  <si>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</si>
  <si>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</si>
  <si>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</si>
  <si>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</si>
  <si>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</si>
  <si>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</si>
  <si>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</si>
  <si>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</si>
  <si>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</si>
  <si>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</si>
  <si>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</si>
  <si>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</si>
  <si>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</si>
  <si>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</si>
  <si>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</si>
  <si>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</si>
  <si>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</si>
  <si>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</si>
  <si>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</si>
  <si>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</si>
  <si>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</si>
  <si>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</si>
  <si>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</si>
  <si>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</si>
  <si>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</si>
  <si>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</si>
  <si>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</si>
  <si>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</si>
  <si>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</si>
  <si>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</si>
  <si>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</si>
  <si>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</si>
  <si>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</si>
  <si>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</si>
  <si>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</si>
  <si>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</si>
  <si>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</si>
  <si>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</si>
  <si>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</si>
  <si>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</si>
  <si>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</si>
  <si>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</si>
  <si>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</si>
  <si>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</si>
  <si>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</si>
  <si>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</si>
  <si>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</si>
  <si>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</si>
  <si>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</si>
  <si>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</si>
  <si>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</si>
  <si>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</si>
  <si>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</si>
  <si>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</si>
  <si>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</si>
  <si>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</si>
  <si>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</si>
  <si>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</si>
  <si>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</si>
  <si>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</si>
  <si>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</si>
  <si>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</si>
  <si>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</si>
  <si>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</si>
  <si>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</si>
  <si>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</si>
  <si>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</si>
  <si>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</si>
  <si>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</si>
  <si>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</si>
  <si>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</si>
  <si>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</si>
  <si>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</si>
  <si>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</si>
  <si>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</si>
  <si>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</si>
  <si>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</si>
  <si>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</si>
  <si>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</si>
  <si>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</si>
  <si>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</si>
  <si>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</si>
  <si>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</si>
  <si>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</si>
  <si>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</si>
  <si>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</si>
  <si>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</si>
  <si>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</si>
  <si>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</si>
  <si>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</si>
  <si>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</si>
  <si>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</si>
  <si>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</si>
  <si>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</si>
  <si>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</si>
  <si>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</si>
  <si>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</si>
  <si>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</si>
  <si>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</si>
  <si>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</si>
  <si>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</si>
  <si>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</si>
  <si>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</si>
  <si>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</si>
  <si>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</si>
  <si>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</si>
  <si>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</si>
  <si>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</si>
  <si>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</si>
  <si>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</si>
  <si>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</si>
  <si>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</si>
  <si>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</si>
  <si>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</si>
  <si>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</si>
  <si>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</si>
  <si>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</si>
  <si>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</si>
  <si>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</si>
  <si>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</si>
  <si>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</si>
  <si>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</si>
  <si>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</si>
  <si>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</si>
  <si>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</si>
  <si>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</si>
  <si>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</si>
  <si>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</si>
  <si>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</si>
  <si>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</si>
  <si>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</si>
  <si>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</si>
  <si>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</si>
  <si>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</si>
  <si>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</si>
  <si>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</si>
  <si>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</si>
  <si>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</si>
  <si>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</si>
  <si>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</si>
  <si>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</si>
  <si>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</si>
  <si>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</si>
  <si>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</si>
  <si>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</si>
  <si>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</si>
  <si>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</si>
  <si>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</si>
  <si>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</si>
  <si>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</si>
  <si>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</si>
  <si>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</si>
  <si>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</si>
  <si>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</si>
  <si>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</si>
  <si>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</si>
  <si>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</si>
  <si>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</si>
  <si>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</si>
  <si>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</si>
  <si>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</si>
  <si>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</si>
  <si>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</si>
  <si>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</si>
  <si>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</si>
  <si>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</si>
  <si>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</si>
  <si>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</si>
  <si>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</si>
  <si>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</si>
  <si>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</si>
  <si>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</si>
  <si>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</si>
  <si>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</si>
  <si>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</si>
  <si>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</si>
  <si>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</si>
  <si>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</si>
  <si>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</si>
  <si>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</si>
  <si>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</si>
  <si>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</si>
  <si>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</si>
  <si>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</si>
  <si>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</si>
  <si>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</si>
  <si>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</si>
  <si>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</si>
  <si>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</si>
  <si>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</si>
  <si>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</si>
  <si>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</si>
  <si>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</si>
  <si>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</si>
  <si>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</si>
  <si>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</si>
  <si>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</si>
  <si>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</si>
  <si>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</si>
  <si>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</si>
  <si>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</si>
  <si>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</si>
  <si>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</si>
  <si>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</si>
  <si>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</si>
  <si>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</si>
  <si>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</si>
  <si>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</si>
  <si>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</si>
  <si>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</si>
  <si>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</si>
  <si>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</si>
  <si>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</si>
  <si>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</si>
  <si>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</si>
  <si>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</si>
  <si>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</si>
  <si>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</si>
  <si>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</si>
  <si>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</si>
  <si>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</si>
  <si>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</si>
  <si>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</si>
  <si>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</si>
  <si>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</si>
  <si>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</si>
  <si>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</si>
  <si>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</si>
  <si>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</si>
  <si>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</si>
  <si>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</si>
  <si>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</si>
  <si>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</si>
  <si>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</si>
  <si>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</si>
  <si>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</si>
  <si>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</si>
  <si>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</si>
  <si>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</si>
  <si>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</si>
  <si>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</si>
  <si>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</si>
  <si>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</si>
  <si>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</si>
  <si>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</si>
  <si>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</si>
  <si>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</si>
  <si>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</si>
  <si>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</si>
  <si>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</si>
  <si>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</si>
  <si>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</si>
  <si>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</si>
  <si>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</si>
  <si>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</si>
  <si>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</si>
  <si>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</si>
  <si>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</si>
  <si>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</si>
  <si>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</si>
  <si>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</si>
  <si>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</si>
  <si>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</si>
  <si>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</si>
  <si>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</si>
  <si>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</si>
  <si>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</si>
  <si>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</si>
  <si>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</si>
  <si>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</si>
  <si>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</si>
  <si>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</si>
  <si>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</si>
  <si>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</si>
  <si>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</si>
  <si>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</si>
  <si>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</si>
  <si>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</si>
  <si>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</si>
  <si>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</si>
  <si>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</si>
  <si>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</si>
  <si>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</si>
  <si>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</si>
  <si>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</si>
  <si>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</si>
  <si>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</si>
  <si>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</si>
  <si>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</si>
  <si>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</si>
  <si>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</si>
  <si>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</si>
  <si>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</si>
  <si>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</si>
  <si>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</si>
  <si>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</si>
  <si>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</si>
  <si>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</si>
  <si>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</si>
  <si>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</si>
  <si>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</si>
  <si>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</si>
  <si>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</si>
  <si>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</si>
  <si>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</si>
  <si>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</si>
  <si>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</si>
  <si>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</si>
  <si>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</si>
  <si>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</si>
  <si>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</si>
  <si>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</si>
  <si>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</si>
  <si>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</si>
  <si>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</si>
  <si>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</si>
  <si>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</si>
  <si>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</si>
  <si>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</si>
  <si>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</si>
  <si>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</si>
  <si>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</si>
  <si>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</si>
  <si>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</si>
  <si>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</si>
  <si>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</si>
  <si>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</si>
  <si>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</si>
  <si>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</si>
  <si>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</si>
  <si>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</si>
  <si>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</si>
  <si>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</si>
  <si>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</si>
  <si>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</si>
  <si>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</si>
  <si>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</si>
  <si>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</si>
  <si>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</si>
  <si>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</si>
  <si>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</si>
  <si>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</si>
  <si>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</si>
  <si>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</si>
  <si>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</si>
  <si>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</si>
  <si>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</si>
  <si>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</si>
  <si>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</si>
  <si>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</si>
  <si>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</si>
  <si>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</si>
  <si>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</si>
  <si>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</si>
  <si>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</si>
  <si>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</si>
  <si>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</si>
  <si>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</si>
  <si>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</si>
  <si>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</si>
  <si>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</si>
  <si>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</si>
  <si>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</si>
  <si>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</si>
  <si>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</si>
  <si>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</si>
  <si>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</si>
  <si>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</si>
  <si>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</si>
  <si>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</si>
  <si>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</si>
  <si>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</si>
  <si>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</si>
  <si>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</si>
  <si>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</si>
  <si>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</si>
  <si>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</si>
  <si>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</si>
  <si>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</si>
  <si>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</si>
  <si>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</si>
  <si>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</si>
  <si>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</si>
  <si>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</si>
  <si>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</si>
  <si>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</si>
  <si>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</si>
  <si>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</si>
  <si>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</si>
  <si>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</si>
  <si>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</si>
  <si>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</si>
  <si>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</si>
  <si>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</si>
  <si>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</si>
  <si>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</si>
  <si>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</si>
  <si>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</si>
  <si>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</si>
  <si>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</si>
  <si>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</si>
  <si>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</si>
  <si>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</si>
  <si>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</si>
  <si>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</si>
  <si>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</si>
  <si>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</si>
  <si>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</si>
  <si>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</si>
  <si>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</si>
  <si>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</si>
  <si>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</si>
  <si>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</si>
  <si>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</si>
  <si>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</si>
  <si>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</si>
  <si>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</si>
  <si>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</si>
  <si>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</si>
  <si>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</si>
  <si>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</si>
  <si>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</si>
  <si>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</si>
  <si>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</si>
  <si>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</si>
  <si>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</si>
  <si>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</si>
  <si>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</si>
  <si>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</si>
  <si>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</si>
  <si>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</si>
  <si>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</si>
  <si>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</si>
  <si>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</si>
  <si>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</si>
  <si>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</si>
  <si>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</si>
  <si>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</si>
  <si>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</si>
  <si>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</si>
  <si>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</si>
  <si>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</si>
  <si>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</si>
  <si>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</si>
  <si>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</si>
  <si>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</si>
  <si>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</si>
  <si>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</si>
  <si>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</si>
  <si>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</si>
  <si>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</si>
  <si>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</si>
  <si>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</si>
  <si>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</si>
  <si>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</si>
  <si>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</si>
  <si>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</si>
  <si>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</si>
  <si>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</si>
  <si>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</si>
  <si>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</si>
  <si>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</si>
  <si>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</si>
  <si>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</si>
  <si>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</si>
  <si>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</si>
  <si>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</si>
  <si>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</si>
  <si>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</si>
  <si>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</si>
  <si>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</si>
  <si>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</si>
  <si>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</si>
  <si>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</si>
  <si>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</si>
  <si>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</si>
  <si>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</si>
  <si>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</si>
  <si>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</si>
  <si>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</si>
  <si>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</si>
  <si>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</si>
  <si>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</si>
  <si>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</si>
  <si>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</si>
  <si>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</si>
  <si>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</si>
  <si>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</si>
  <si>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</si>
  <si>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</si>
  <si>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</si>
  <si>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</si>
  <si>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</si>
  <si>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</si>
  <si>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</si>
  <si>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</si>
  <si>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</si>
  <si>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</si>
  <si>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</si>
  <si>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</si>
  <si>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</si>
  <si>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</si>
  <si>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</si>
  <si>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</si>
  <si>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</si>
  <si>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</si>
  <si>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</si>
  <si>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</si>
  <si>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</si>
  <si>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</si>
  <si>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</si>
  <si>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</si>
  <si>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</si>
  <si>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</si>
  <si>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</si>
  <si>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</si>
  <si>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</si>
  <si>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</si>
  <si>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</si>
  <si>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</si>
  <si>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</si>
  <si>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</si>
  <si>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</si>
  <si>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</si>
  <si>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</si>
  <si>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</si>
  <si>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</si>
  <si>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</si>
  <si>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</si>
  <si>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</si>
  <si>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</si>
  <si>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</si>
  <si>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</si>
  <si>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</si>
  <si>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</si>
  <si>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</si>
  <si>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</si>
  <si>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</si>
  <si>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</si>
  <si>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</si>
  <si>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</si>
  <si>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</si>
  <si>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</si>
  <si>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</si>
  <si>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</si>
  <si>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</si>
  <si>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</si>
  <si>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</si>
  <si>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</si>
  <si>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</si>
  <si>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</si>
  <si>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</si>
  <si>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</si>
  <si>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</si>
  <si>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</si>
  <si>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</si>
  <si>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</si>
  <si>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</si>
  <si>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</si>
  <si>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</si>
  <si>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</si>
  <si>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</si>
  <si>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</si>
  <si>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</si>
  <si>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</si>
  <si>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</si>
  <si>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</si>
  <si>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</si>
  <si>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</si>
  <si>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</si>
  <si>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</si>
  <si>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</si>
  <si>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</si>
  <si>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</si>
  <si>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</si>
  <si>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</si>
  <si>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</si>
  <si>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</si>
  <si>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</si>
  <si>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</si>
  <si>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</si>
  <si>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</si>
  <si>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</si>
  <si>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</si>
  <si>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</si>
  <si>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</si>
  <si>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</si>
  <si>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</si>
  <si>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</si>
  <si>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</si>
  <si>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</si>
  <si>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</si>
  <si>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</si>
  <si>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</si>
  <si>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</si>
  <si>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</si>
  <si>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</si>
  <si>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</si>
  <si>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</si>
  <si>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</si>
  <si>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</si>
  <si>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</si>
  <si>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</si>
  <si>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</si>
  <si>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</si>
  <si>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</si>
  <si>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</si>
  <si>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</si>
  <si>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</si>
  <si>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</si>
  <si>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</si>
  <si>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</si>
  <si>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</si>
  <si>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</si>
  <si>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</si>
  <si>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</si>
  <si>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</si>
  <si>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</si>
  <si>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</si>
  <si>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</si>
  <si>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</si>
  <si>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</si>
  <si>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</si>
  <si>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</si>
  <si>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</si>
  <si>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</si>
  <si>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</si>
  <si>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</si>
  <si>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</si>
  <si>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</si>
  <si>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</si>
  <si>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</si>
  <si>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</si>
  <si>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</si>
  <si>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</si>
  <si>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</si>
  <si>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</si>
  <si>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</si>
  <si>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</si>
  <si>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</si>
  <si>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</si>
  <si>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</si>
  <si>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</si>
  <si>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</si>
  <si>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</si>
  <si>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</si>
  <si>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</si>
  <si>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</si>
  <si>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</si>
  <si>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</si>
  <si>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</si>
  <si>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</si>
  <si>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</si>
  <si>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</si>
  <si>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</si>
  <si>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</si>
  <si>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</si>
  <si>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</si>
  <si>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</si>
  <si>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</si>
  <si>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</si>
  <si>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</si>
  <si>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</si>
  <si>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</si>
  <si>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</si>
  <si>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</si>
  <si>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</si>
  <si>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</si>
  <si>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</si>
  <si>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</si>
  <si>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</si>
  <si>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</si>
  <si>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</si>
  <si>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</si>
  <si>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</si>
  <si>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</si>
  <si>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</si>
  <si>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</si>
  <si>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</si>
  <si>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</si>
  <si>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</si>
  <si>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</si>
  <si>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</si>
  <si>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</si>
  <si>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</si>
  <si>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</si>
  <si>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</si>
  <si>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</si>
  <si>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</si>
  <si>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</si>
  <si>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</si>
  <si>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</si>
  <si>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</si>
  <si>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</si>
  <si>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</si>
  <si>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</si>
  <si>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</si>
  <si>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</si>
  <si>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</si>
  <si>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</si>
  <si>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</si>
  <si>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</si>
  <si>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</si>
  <si>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</si>
  <si>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</si>
  <si>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</si>
  <si>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</si>
  <si>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</si>
  <si>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</si>
  <si>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</si>
  <si>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</si>
  <si>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</si>
  <si>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</si>
  <si>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</si>
  <si>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</si>
  <si>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</si>
  <si>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</si>
  <si>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</si>
  <si>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</si>
  <si>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</si>
  <si>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</si>
  <si>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</si>
  <si>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</si>
  <si>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</si>
  <si>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</si>
  <si>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</si>
  <si>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</si>
  <si>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</si>
  <si>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</si>
  <si>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</si>
  <si>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</si>
  <si>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</si>
  <si>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</si>
  <si>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</si>
  <si>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</si>
  <si>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</si>
  <si>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</si>
  <si>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</si>
  <si>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</si>
  <si>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</si>
  <si>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</si>
  <si>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</si>
  <si>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</si>
  <si>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</si>
  <si>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</si>
  <si>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</si>
  <si>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</si>
  <si>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</si>
  <si>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</si>
  <si>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</si>
  <si>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</si>
  <si>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</si>
  <si>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</si>
  <si>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</si>
  <si>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</si>
  <si>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</si>
  <si>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</si>
  <si>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</si>
  <si>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</si>
  <si>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</si>
  <si>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</si>
  <si>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</si>
  <si>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</si>
  <si>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</si>
  <si>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</si>
  <si>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</si>
  <si>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</si>
  <si>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</si>
  <si>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</si>
  <si>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</si>
  <si>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</si>
  <si>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</si>
  <si>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</si>
  <si>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</si>
  <si>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</si>
  <si>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</si>
  <si>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</si>
  <si>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</si>
  <si>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</si>
  <si>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</si>
  <si>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</si>
  <si>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</si>
  <si>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</si>
  <si>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</si>
  <si>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</si>
  <si>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</si>
  <si>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</si>
  <si>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</si>
  <si>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</si>
  <si>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</si>
  <si>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</si>
  <si>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</si>
  <si>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</si>
  <si>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</si>
  <si>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</si>
  <si>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</si>
  <si>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</si>
  <si>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</si>
  <si>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</si>
  <si>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</si>
  <si>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</si>
  <si>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</si>
  <si>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</si>
  <si>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</si>
  <si>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</si>
  <si>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</si>
  <si>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</si>
  <si>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</si>
  <si>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</si>
  <si>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</si>
  <si>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</si>
  <si>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</si>
  <si>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</si>
  <si>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</si>
  <si>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</si>
  <si>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</si>
  <si>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</si>
  <si>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</si>
  <si>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</si>
  <si>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</si>
  <si>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</si>
  <si>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</si>
  <si>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</si>
  <si>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</si>
  <si>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</si>
  <si>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</si>
  <si>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</si>
  <si>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</si>
  <si>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</si>
  <si>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</si>
  <si>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</si>
  <si>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</si>
  <si>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</si>
  <si>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</si>
  <si>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</si>
  <si>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</si>
  <si>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</si>
  <si>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</si>
  <si>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</si>
  <si>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</si>
  <si>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</si>
  <si>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</si>
  <si>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</si>
  <si>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</si>
  <si>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</si>
  <si>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</si>
  <si>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</si>
  <si>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</si>
  <si>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</si>
  <si>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</si>
  <si>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</si>
  <si>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</si>
  <si>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</si>
  <si>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</si>
  <si>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</si>
  <si>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</si>
  <si>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</si>
  <si>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</si>
  <si>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</si>
  <si>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</si>
  <si>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</si>
  <si>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</si>
  <si>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</si>
  <si>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</si>
  <si>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</si>
  <si>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</si>
  <si>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</si>
  <si>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</si>
  <si>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</si>
  <si>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</si>
  <si>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</si>
  <si>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</si>
  <si>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</si>
  <si>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</si>
  <si>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</si>
  <si>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</si>
  <si>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</si>
  <si>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</si>
  <si>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</si>
  <si>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</si>
  <si>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</si>
  <si>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</si>
  <si>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</si>
  <si>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</si>
  <si>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</si>
  <si>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</si>
  <si>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</si>
  <si>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</si>
  <si>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</si>
  <si>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</si>
  <si>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</si>
  <si>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</si>
  <si>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</si>
  <si>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</si>
  <si>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</si>
  <si>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</si>
  <si>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</si>
  <si>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</si>
  <si>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</si>
  <si>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</si>
  <si>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</si>
  <si>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</si>
  <si>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</si>
  <si>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</si>
  <si>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</si>
  <si>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</si>
  <si>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</si>
  <si>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</si>
  <si>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</si>
  <si>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</si>
  <si>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</si>
  <si>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</si>
  <si>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</si>
  <si>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</si>
  <si>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</si>
  <si>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</si>
  <si>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</si>
  <si>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</si>
  <si>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</si>
  <si>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</si>
  <si>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</si>
  <si>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</si>
  <si>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</si>
  <si>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</si>
  <si>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</si>
  <si>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</si>
  <si>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</si>
  <si>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</si>
  <si>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</si>
  <si>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</si>
  <si>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</si>
  <si>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</si>
  <si>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</si>
  <si>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</si>
  <si>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</si>
  <si>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</si>
  <si>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</si>
  <si>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</si>
  <si>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</si>
  <si>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</si>
  <si>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</si>
  <si>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</si>
  <si>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</si>
  <si>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</si>
  <si>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</si>
  <si>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</si>
  <si>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</si>
  <si>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</si>
  <si>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</si>
  <si>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</si>
  <si>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</si>
  <si>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</si>
  <si>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</si>
  <si>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</si>
  <si>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</si>
  <si>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</si>
  <si>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</si>
  <si>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</si>
  <si>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</si>
  <si>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</si>
  <si>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</si>
  <si>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</si>
  <si>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</si>
  <si>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</si>
  <si>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</si>
  <si>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</si>
  <si>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</si>
  <si>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</si>
  <si>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</si>
  <si>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</si>
  <si>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</si>
  <si>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</si>
  <si>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</si>
  <si>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</si>
  <si>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</si>
  <si>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</si>
  <si>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</si>
  <si>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</si>
  <si>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</si>
  <si>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</si>
  <si>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</si>
  <si>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</si>
  <si>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</si>
  <si>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</si>
  <si>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</si>
  <si>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</si>
  <si>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</si>
  <si>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</si>
  <si>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</si>
  <si>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</si>
  <si>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</si>
  <si>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</si>
  <si>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</si>
  <si>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</si>
  <si>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</si>
  <si>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</si>
  <si>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</si>
  <si>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</si>
  <si>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</si>
  <si>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</si>
  <si>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</si>
  <si>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</si>
  <si>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</si>
  <si>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</si>
  <si>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</si>
  <si>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</si>
  <si>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</si>
  <si>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</si>
  <si>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</si>
  <si>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</si>
  <si>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</si>
  <si>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</si>
  <si>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</si>
  <si>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</si>
  <si>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</si>
  <si>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</si>
  <si>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</si>
  <si>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</si>
  <si>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</si>
  <si>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</si>
  <si>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</si>
  <si>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</si>
  <si>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</si>
  <si>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</si>
  <si>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</si>
  <si>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</si>
  <si>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</si>
  <si>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</si>
  <si>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</si>
  <si>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</si>
  <si>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</si>
  <si>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</si>
  <si>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</si>
  <si>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</si>
  <si>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</si>
  <si>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</si>
  <si>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</si>
  <si>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</si>
  <si>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</si>
  <si>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</si>
  <si>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</si>
  <si>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</si>
  <si>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</si>
  <si>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</si>
  <si>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</si>
  <si>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</si>
  <si>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</si>
  <si>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</si>
  <si>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</si>
  <si>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</si>
  <si>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</si>
  <si>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</si>
  <si>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</si>
  <si>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</si>
  <si>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</si>
  <si>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</si>
  <si>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</si>
  <si>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</si>
  <si>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</si>
  <si>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</si>
  <si>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</si>
  <si>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</si>
  <si>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</si>
  <si>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</si>
  <si>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</si>
  <si>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</si>
  <si>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</si>
  <si>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</si>
  <si>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</si>
  <si>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</si>
  <si>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</si>
  <si>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</si>
  <si>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</si>
  <si>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</si>
  <si>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</si>
  <si>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</si>
  <si>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</si>
  <si>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</si>
  <si>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</si>
  <si>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</si>
  <si>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</si>
  <si>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</si>
  <si>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</si>
  <si>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</si>
  <si>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</si>
  <si>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</si>
  <si>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</si>
  <si>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</si>
  <si>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</si>
  <si>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</si>
  <si>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</si>
  <si>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</si>
  <si>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</si>
  <si>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</si>
  <si>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</si>
  <si>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</si>
  <si>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</si>
  <si>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</si>
  <si>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</si>
  <si>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</si>
  <si>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</si>
  <si>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</si>
  <si>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</si>
  <si>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</si>
  <si>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</si>
  <si>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</si>
  <si>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</si>
  <si>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</si>
  <si>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</si>
  <si>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</si>
  <si>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</si>
  <si>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</si>
  <si>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</si>
  <si>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</si>
  <si>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</si>
  <si>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</si>
  <si>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</si>
  <si>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</si>
  <si>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</si>
  <si>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</si>
  <si>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</si>
  <si>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</si>
  <si>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</si>
  <si>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</si>
  <si>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</si>
  <si>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</si>
  <si>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</si>
  <si>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</si>
  <si>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</si>
  <si>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</si>
  <si>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</si>
  <si>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</si>
  <si>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</si>
  <si>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</si>
  <si>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</si>
  <si>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</si>
  <si>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</si>
  <si>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</si>
  <si>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</si>
  <si>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</si>
  <si>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</si>
  <si>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</si>
  <si>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</si>
  <si>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</si>
  <si>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</si>
  <si>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</si>
  <si>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</si>
  <si>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</si>
  <si>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</si>
  <si>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</si>
  <si>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</si>
  <si>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</si>
  <si>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</si>
  <si>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</si>
  <si>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</si>
  <si>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</si>
  <si>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</si>
  <si>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</si>
  <si>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</si>
  <si>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</si>
  <si>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</si>
  <si>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</si>
  <si>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</si>
  <si>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</si>
  <si>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</si>
  <si>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</si>
  <si>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</si>
  <si>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</si>
  <si>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</si>
  <si>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</si>
  <si>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</si>
  <si>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</si>
  <si>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</si>
  <si>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</si>
  <si>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</si>
  <si>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</si>
  <si>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</si>
  <si>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</si>
  <si>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</si>
  <si>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</si>
  <si>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</si>
  <si>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</si>
  <si>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</si>
  <si>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</si>
  <si>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</si>
  <si>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</si>
  <si>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</si>
  <si>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</si>
  <si>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</si>
  <si>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</si>
  <si>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</si>
  <si>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</si>
  <si>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</si>
  <si>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</si>
  <si>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</si>
  <si>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</si>
  <si>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</si>
  <si>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</si>
  <si>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</si>
  <si>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</si>
  <si>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</si>
  <si>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</si>
  <si>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</si>
  <si>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</si>
  <si>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</si>
  <si>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</si>
  <si>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</si>
  <si>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</si>
  <si>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</si>
  <si>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</si>
  <si>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</si>
  <si>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</si>
  <si>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</si>
  <si>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</si>
  <si>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</si>
  <si>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</si>
  <si>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</si>
  <si>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</si>
  <si>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</si>
  <si>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</si>
  <si>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</si>
  <si>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</si>
  <si>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</si>
  <si>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</si>
  <si>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</si>
  <si>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</si>
  <si>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</si>
  <si>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</si>
  <si>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</si>
  <si>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</si>
  <si>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</si>
  <si>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</si>
  <si>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</si>
  <si>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</si>
  <si>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</si>
  <si>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</si>
  <si>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</si>
  <si>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</si>
  <si>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</si>
  <si>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</si>
  <si>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</si>
  <si>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</si>
  <si>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</si>
  <si>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</si>
  <si>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</si>
  <si>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</si>
  <si>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</si>
  <si>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</si>
  <si>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</si>
  <si>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</si>
  <si>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</si>
  <si>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</si>
  <si>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</si>
  <si>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</si>
  <si>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</si>
  <si>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</si>
  <si>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</si>
  <si>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</si>
  <si>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</si>
  <si>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</si>
  <si>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</si>
  <si>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</si>
  <si>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</si>
  <si>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</si>
  <si>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</si>
  <si>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</si>
  <si>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</si>
  <si>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</si>
  <si>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</si>
  <si>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</si>
  <si>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</si>
  <si>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</si>
  <si>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</si>
  <si>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</si>
  <si>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</si>
  <si>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</si>
  <si>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</si>
  <si>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</si>
  <si>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</si>
  <si>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</si>
  <si>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</si>
  <si>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</si>
  <si>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</si>
  <si>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</si>
  <si>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</si>
  <si>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</si>
  <si>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</si>
  <si>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</si>
  <si>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</si>
  <si>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</si>
  <si>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</si>
  <si>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</si>
  <si>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</si>
  <si>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</si>
  <si>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</si>
  <si>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</si>
  <si>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</si>
  <si>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</si>
  <si>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</si>
  <si>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</si>
  <si>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</si>
  <si>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</si>
  <si>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</si>
  <si>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</si>
  <si>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</si>
  <si>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</si>
  <si>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</si>
  <si>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</si>
  <si>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</si>
  <si>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</si>
  <si>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</si>
  <si>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</si>
  <si>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</si>
  <si>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</si>
  <si>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</si>
  <si>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</si>
  <si>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</si>
  <si>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</si>
  <si>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</si>
  <si>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</si>
  <si>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</si>
  <si>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</si>
  <si>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</si>
  <si>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</si>
  <si>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</si>
  <si>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</si>
  <si>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</si>
  <si>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</si>
  <si>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</si>
  <si>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</si>
  <si>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</si>
  <si>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</si>
  <si>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</si>
  <si>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</si>
  <si>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</si>
  <si>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</si>
  <si>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</si>
  <si>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</si>
  <si>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</si>
  <si>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</si>
  <si>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</si>
  <si>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</si>
  <si>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</si>
  <si>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</si>
  <si>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</si>
  <si>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</si>
  <si>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</si>
  <si>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</si>
  <si>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</si>
  <si>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</si>
  <si>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</si>
  <si>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</si>
  <si>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</si>
  <si>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</si>
  <si>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</si>
  <si>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</si>
  <si>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</si>
  <si>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</si>
  <si>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</si>
  <si>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</si>
  <si>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</si>
  <si>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</si>
  <si>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</si>
  <si>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</si>
  <si>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</si>
  <si>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</si>
  <si>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</si>
  <si>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</si>
  <si>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</si>
  <si>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</si>
  <si>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</si>
  <si>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</si>
  <si>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</si>
  <si>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</si>
  <si>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</si>
  <si>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</si>
  <si>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</si>
  <si>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</si>
  <si>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</si>
  <si>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</si>
  <si>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</si>
  <si>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</si>
  <si>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</si>
  <si>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</si>
  <si>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</si>
  <si>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</si>
  <si>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</si>
  <si>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</si>
  <si>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</si>
  <si>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</si>
  <si>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</si>
  <si>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</si>
  <si>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</si>
  <si>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</si>
  <si>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</si>
  <si>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</si>
  <si>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</si>
  <si>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</si>
  <si>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</si>
  <si>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</si>
  <si>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</si>
  <si>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</si>
  <si>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</si>
  <si>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</si>
  <si>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</si>
  <si>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</si>
  <si>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</si>
  <si>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</si>
  <si>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</si>
  <si>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</si>
  <si>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</si>
  <si>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</si>
  <si>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</si>
  <si>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</si>
  <si>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</si>
  <si>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</si>
  <si>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</si>
  <si>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</si>
  <si>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</si>
  <si>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</si>
  <si>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</si>
  <si>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</si>
  <si>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</si>
  <si>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</si>
  <si>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</si>
  <si>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</si>
  <si>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</si>
  <si>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</si>
  <si>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</si>
  <si>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</si>
  <si>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</si>
  <si>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</si>
  <si>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</si>
  <si>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</si>
  <si>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</si>
  <si>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</si>
  <si>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</si>
  <si>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</si>
  <si>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</si>
  <si>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</si>
  <si>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</si>
  <si>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</si>
  <si>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</si>
  <si>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</si>
  <si>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</si>
  <si>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</si>
  <si>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</si>
  <si>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</si>
  <si>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</si>
  <si>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</si>
  <si>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</si>
  <si>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</si>
  <si>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</si>
  <si>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</si>
  <si>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</si>
  <si>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</si>
  <si>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</si>
  <si>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</si>
  <si>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</si>
  <si>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</si>
  <si>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</si>
  <si>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</si>
  <si>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</si>
  <si>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</si>
  <si>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</si>
  <si>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</si>
  <si>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</si>
  <si>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</si>
  <si>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</si>
  <si>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</si>
  <si>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</si>
  <si>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</si>
  <si>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</si>
  <si>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</si>
  <si>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</si>
  <si>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</si>
  <si>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</si>
  <si>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</si>
  <si>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</si>
  <si>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</si>
  <si>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</si>
  <si>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</si>
  <si>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</si>
  <si>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</si>
  <si>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</si>
  <si>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</si>
  <si>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</si>
  <si>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</si>
  <si>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</si>
  <si>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</si>
  <si>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</si>
  <si>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</si>
  <si>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</si>
  <si>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</si>
  <si>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</si>
  <si>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</si>
  <si>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</si>
  <si>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</si>
  <si>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</si>
  <si>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</si>
  <si>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</si>
  <si>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</si>
  <si>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</si>
  <si>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</si>
  <si>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</si>
  <si>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</si>
  <si>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</si>
  <si>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</si>
  <si>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</si>
  <si>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</si>
  <si>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</si>
  <si>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</si>
  <si>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</si>
  <si>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</si>
  <si>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</si>
  <si>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</si>
  <si>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</si>
  <si>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</si>
  <si>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</si>
  <si>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</si>
  <si>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</si>
  <si>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</si>
  <si>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</si>
  <si>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</si>
  <si>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</si>
  <si>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</si>
  <si>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</si>
  <si>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</si>
  <si>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</si>
  <si>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</si>
  <si>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</si>
  <si>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</si>
  <si>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</si>
  <si>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</si>
  <si>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</si>
  <si>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</si>
  <si>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</si>
  <si>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</si>
  <si>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</si>
  <si>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</si>
  <si>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</si>
  <si>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</si>
  <si>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</si>
  <si>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</si>
  <si>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</si>
  <si>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</si>
  <si>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</si>
  <si>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</si>
  <si>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</si>
  <si>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</si>
  <si>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</si>
  <si>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</si>
  <si>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</si>
  <si>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</si>
  <si>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</si>
  <si>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</si>
  <si>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</si>
  <si>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</si>
  <si>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</si>
  <si>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</si>
  <si>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</si>
  <si>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</si>
  <si>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</si>
  <si>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</si>
  <si>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</si>
  <si>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</si>
  <si>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</si>
  <si>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</si>
  <si>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</si>
  <si>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</si>
  <si>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</si>
  <si>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</si>
  <si>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</si>
  <si>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</si>
  <si>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</si>
  <si>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</si>
  <si>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</si>
  <si>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</si>
  <si>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</si>
  <si>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</si>
  <si>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</si>
  <si>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</si>
  <si>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</si>
  <si>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</si>
  <si>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</si>
  <si>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</si>
  <si>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</si>
  <si>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</si>
  <si>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</si>
  <si>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</si>
  <si>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</si>
  <si>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</si>
  <si>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</si>
  <si>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</si>
  <si>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</si>
  <si>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</si>
  <si>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</si>
  <si>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</si>
  <si>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</si>
  <si>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</si>
  <si>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</si>
  <si>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</si>
  <si>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</si>
  <si>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</si>
  <si>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</si>
  <si>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</si>
  <si>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</si>
  <si>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</si>
  <si>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</si>
  <si>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</si>
  <si>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</si>
  <si>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</si>
  <si>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</si>
  <si>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</si>
  <si>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</si>
  <si>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</si>
  <si>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</si>
  <si>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</si>
  <si>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</si>
  <si>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</si>
  <si>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</si>
  <si>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</si>
  <si>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</si>
  <si>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</si>
  <si>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</si>
  <si>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</si>
  <si>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</si>
  <si>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</si>
  <si>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</si>
  <si>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</si>
  <si>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</si>
  <si>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</si>
  <si>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</si>
  <si>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</si>
  <si>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</si>
  <si>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</si>
  <si>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</si>
  <si>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</si>
  <si>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</si>
  <si>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</si>
  <si>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</si>
  <si>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</si>
  <si>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</si>
  <si>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</si>
  <si>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</si>
  <si>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</si>
  <si>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</si>
  <si>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</si>
  <si>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</si>
  <si>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</si>
  <si>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</si>
  <si>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</si>
  <si>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</si>
  <si>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</si>
  <si>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</si>
  <si>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</si>
  <si>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</si>
  <si>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</si>
  <si>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</si>
  <si>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</si>
  <si>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</si>
  <si>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</si>
  <si>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</si>
  <si>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</si>
  <si>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</si>
  <si>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</si>
  <si>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</si>
  <si>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</si>
  <si>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</si>
  <si>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</si>
  <si>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</si>
  <si>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</si>
  <si>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</si>
  <si>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</si>
  <si>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</si>
  <si>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</si>
  <si>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</si>
  <si>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</si>
  <si>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</si>
  <si>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</si>
  <si>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</si>
  <si>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</si>
  <si>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</si>
  <si>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</si>
  <si>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</si>
  <si>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</si>
  <si>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</si>
  <si>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</si>
  <si>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</si>
  <si>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</si>
  <si>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</si>
  <si>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</si>
  <si>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</si>
  <si>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</si>
  <si>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</si>
  <si>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</si>
  <si>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</si>
  <si>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</si>
  <si>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</si>
  <si>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</si>
  <si>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</si>
  <si>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</si>
  <si>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</si>
  <si>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</si>
  <si>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</si>
  <si>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</si>
  <si>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</si>
  <si>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</si>
  <si>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</si>
  <si>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</si>
  <si>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</si>
  <si>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</si>
  <si>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</si>
  <si>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</si>
  <si>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</si>
  <si>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</si>
  <si>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</si>
  <si>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</si>
  <si>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</si>
  <si>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</si>
  <si>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</si>
  <si>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</si>
  <si>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</si>
  <si>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</si>
  <si>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</si>
  <si>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</si>
  <si>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</si>
  <si>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</si>
  <si>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</si>
  <si>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</si>
  <si>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</si>
  <si>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</si>
  <si>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</si>
  <si>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</si>
  <si>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</si>
  <si>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</si>
  <si>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</si>
  <si>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</si>
  <si>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</si>
  <si>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</si>
  <si>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</si>
  <si>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</si>
  <si>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</si>
  <si>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</si>
  <si>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</si>
  <si>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</si>
  <si>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</si>
  <si>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</si>
  <si>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</si>
  <si>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</si>
  <si>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</si>
  <si>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</si>
  <si>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</si>
  <si>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</si>
  <si>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</si>
  <si>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</si>
  <si>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</si>
  <si>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</si>
  <si>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</si>
  <si>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</si>
  <si>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</si>
  <si>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</si>
  <si>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</si>
  <si>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</si>
  <si>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</si>
  <si>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</si>
  <si>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</si>
  <si>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</si>
  <si>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</si>
  <si>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</si>
  <si>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</si>
  <si>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</si>
  <si>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</si>
  <si>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</si>
  <si>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</si>
  <si>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</si>
  <si>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</si>
  <si>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</si>
  <si>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</si>
  <si>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</si>
  <si>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</si>
  <si>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</si>
  <si>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</si>
  <si>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</si>
  <si>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</si>
  <si>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</si>
  <si>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</si>
  <si>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</si>
  <si>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</si>
  <si>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</si>
  <si>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</si>
  <si>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</si>
  <si>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</si>
  <si>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</si>
  <si>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</si>
  <si>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</si>
  <si>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</si>
  <si>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</si>
  <si>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</si>
  <si>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</si>
  <si>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</si>
  <si>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</si>
  <si>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</si>
  <si>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</si>
  <si>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</si>
  <si>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</si>
  <si>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</si>
  <si>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</si>
  <si>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</si>
  <si>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</si>
  <si>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</si>
  <si>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</si>
  <si>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</si>
  <si>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</si>
  <si>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</si>
  <si>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</si>
  <si>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</si>
  <si>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</si>
  <si>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</si>
  <si>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</si>
  <si>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</si>
  <si>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</si>
  <si>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</si>
  <si>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</si>
  <si>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</si>
  <si>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</si>
  <si>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</si>
  <si>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</si>
  <si>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</si>
  <si>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</si>
  <si>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</si>
  <si>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</si>
  <si>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</si>
  <si>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</si>
  <si>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</si>
  <si>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</si>
  <si>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</si>
  <si>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</si>
  <si>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</si>
  <si>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</si>
  <si>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</si>
  <si>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</si>
  <si>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</si>
  <si>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</si>
  <si>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</si>
  <si>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</si>
  <si>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</si>
  <si>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</si>
  <si>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</si>
  <si>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</si>
  <si>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</si>
  <si>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</si>
  <si>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</si>
  <si>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</si>
  <si>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</si>
  <si>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</si>
  <si>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</si>
  <si>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</si>
  <si>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</si>
  <si>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</si>
  <si>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</si>
  <si>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</si>
  <si>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</si>
  <si>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</si>
  <si>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</si>
  <si>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</si>
  <si>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</si>
  <si>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</si>
  <si>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</si>
  <si>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</si>
  <si>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</si>
  <si>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</si>
  <si>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</si>
  <si>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</si>
  <si>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</si>
  <si>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</si>
  <si>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</si>
  <si>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</si>
  <si>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</si>
  <si>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</si>
  <si>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</si>
  <si>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</si>
  <si>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</si>
  <si>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</si>
  <si>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</si>
  <si>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</si>
  <si>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</si>
  <si>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</si>
  <si>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</si>
  <si>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</si>
  <si>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</si>
  <si>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</si>
  <si>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</si>
  <si>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</si>
  <si>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</si>
  <si>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</si>
  <si>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</si>
  <si>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</si>
  <si>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</si>
  <si>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</si>
  <si>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</si>
  <si>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</si>
  <si>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</si>
  <si>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</si>
  <si>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</si>
  <si>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</si>
  <si>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</si>
  <si>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</si>
  <si>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</si>
  <si>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</si>
  <si>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</si>
  <si>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</si>
  <si>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</si>
  <si>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</si>
  <si>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</si>
  <si>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</si>
  <si>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</si>
  <si>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</si>
  <si>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</si>
  <si>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</si>
  <si>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</si>
  <si>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</si>
  <si>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</si>
  <si>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</si>
  <si>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</si>
  <si>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</si>
  <si>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</si>
  <si>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</si>
  <si>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</si>
  <si>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</si>
  <si>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</si>
  <si>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</si>
  <si>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</si>
  <si>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</si>
  <si>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</si>
  <si>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</si>
  <si>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</si>
  <si>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</si>
  <si>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</si>
  <si>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</si>
  <si>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</si>
  <si>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</si>
  <si>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</si>
  <si>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</si>
  <si>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</si>
  <si>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</si>
  <si>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</si>
  <si>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</si>
  <si>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</si>
  <si>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</si>
  <si>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</si>
  <si>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</si>
  <si>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</si>
  <si>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</si>
  <si>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</si>
  <si>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</si>
  <si>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</si>
  <si>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</si>
  <si>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</si>
  <si>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</si>
  <si>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</si>
  <si>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</si>
  <si>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</si>
  <si>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</si>
  <si>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</si>
  <si>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</si>
  <si>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</si>
  <si>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</si>
  <si>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</si>
  <si>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</si>
  <si>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</si>
  <si>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</si>
  <si>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</si>
  <si>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</si>
  <si>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</si>
  <si>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</si>
  <si>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</si>
  <si>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</si>
  <si>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</si>
  <si>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</si>
  <si>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</si>
  <si>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</si>
  <si>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</si>
  <si>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</si>
  <si>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</si>
  <si>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</si>
  <si>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</si>
  <si>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</si>
  <si>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</si>
  <si>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</si>
  <si>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</si>
  <si>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</si>
  <si>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</si>
  <si>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</si>
  <si>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</si>
  <si>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</si>
  <si>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</si>
  <si>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</si>
  <si>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</si>
  <si>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</si>
  <si>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</si>
  <si>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</si>
  <si>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</si>
  <si>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</si>
  <si>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</si>
  <si>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</si>
  <si>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</si>
  <si>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</si>
  <si>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</si>
  <si>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</si>
  <si>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</si>
  <si>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</si>
  <si>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</si>
  <si>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</si>
  <si>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</si>
  <si>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</si>
  <si>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</si>
  <si>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</si>
  <si>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</si>
  <si>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</si>
  <si>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</si>
  <si>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</si>
  <si>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</si>
  <si>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</si>
  <si>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</si>
  <si>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</si>
  <si>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</si>
  <si>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</si>
  <si>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</si>
  <si>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</si>
  <si>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</si>
  <si>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</si>
  <si>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</si>
  <si>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</si>
  <si>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</si>
  <si>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</si>
  <si>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</si>
  <si>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</si>
  <si>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</si>
  <si>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</si>
  <si>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</si>
  <si>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</si>
  <si>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</si>
  <si>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</si>
  <si>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</si>
  <si>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</si>
  <si>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</si>
  <si>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</si>
  <si>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</si>
  <si>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</si>
  <si>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</si>
  <si>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</si>
  <si>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</si>
  <si>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</si>
  <si>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</si>
  <si>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</si>
  <si>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</si>
  <si>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</si>
  <si>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</si>
  <si>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</si>
  <si>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</si>
  <si>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</si>
  <si>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</si>
  <si>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</si>
  <si>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</si>
  <si>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</si>
  <si>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</si>
  <si>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</si>
  <si>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</si>
  <si>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</si>
  <si>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</si>
  <si>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</si>
  <si>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</si>
  <si>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</si>
  <si>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</si>
  <si>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</si>
  <si>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</si>
  <si>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</si>
  <si>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</si>
  <si>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</si>
  <si>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</si>
  <si>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</si>
  <si>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</si>
  <si>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</si>
  <si>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</si>
  <si>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</si>
  <si>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</si>
  <si>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</si>
  <si>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</si>
  <si>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</si>
  <si>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</si>
  <si>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</si>
  <si>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</si>
  <si>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</si>
  <si>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</si>
  <si>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</si>
  <si>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</si>
  <si>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</si>
  <si>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</si>
  <si>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</si>
  <si>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</si>
  <si>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</si>
  <si>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</si>
  <si>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</si>
  <si>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</si>
  <si>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</si>
  <si>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</si>
  <si>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</si>
  <si>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</si>
  <si>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</si>
  <si>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</si>
  <si>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</si>
  <si>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</si>
  <si>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</si>
  <si>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</si>
  <si>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</si>
  <si>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</si>
  <si>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</si>
  <si>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</si>
  <si>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</si>
  <si>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</si>
  <si>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</si>
  <si>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</si>
  <si>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</si>
  <si>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</si>
  <si>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</si>
  <si>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</si>
  <si>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</si>
  <si>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</si>
  <si>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</si>
  <si>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</si>
  <si>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</si>
  <si>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</si>
  <si>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</si>
  <si>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</si>
  <si>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</si>
  <si>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</si>
  <si>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</si>
  <si>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</si>
  <si>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</si>
  <si>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</si>
  <si>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</si>
  <si>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</si>
  <si>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</si>
  <si>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</si>
  <si>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</si>
  <si>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</si>
  <si>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</si>
  <si>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</si>
  <si>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</si>
  <si>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</si>
  <si>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</si>
  <si>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</si>
  <si>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</si>
  <si>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</si>
  <si>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</si>
  <si>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</si>
  <si>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</si>
  <si>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</si>
  <si>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</si>
  <si>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</si>
  <si>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</si>
  <si>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</si>
  <si>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</si>
  <si>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</si>
  <si>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</si>
  <si>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</si>
  <si>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</si>
  <si>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</si>
  <si>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</si>
  <si>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</si>
  <si>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</si>
  <si>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</si>
  <si>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</si>
  <si>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</si>
  <si>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</si>
  <si>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</si>
  <si>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</si>
  <si>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</si>
  <si>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</si>
  <si>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</si>
  <si>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</si>
  <si>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</si>
  <si>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</si>
  <si>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</si>
  <si>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</si>
  <si>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</si>
  <si>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</si>
  <si>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</si>
  <si>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</si>
  <si>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</si>
  <si>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</si>
  <si>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</si>
  <si>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</si>
  <si>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</si>
  <si>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</si>
  <si>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</si>
  <si>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</si>
  <si>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</si>
  <si>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</si>
  <si>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</si>
  <si>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</si>
  <si>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</si>
  <si>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</si>
  <si>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</si>
  <si>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</si>
  <si>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</si>
  <si>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</si>
  <si>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</si>
  <si>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</si>
  <si>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</si>
  <si>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</si>
  <si>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</si>
  <si>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</si>
  <si>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</si>
  <si>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</si>
  <si>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</si>
  <si>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</si>
  <si>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</si>
  <si>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</si>
  <si>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</si>
  <si>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</si>
  <si>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</si>
  <si>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</si>
  <si>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</si>
  <si>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</si>
  <si>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</si>
  <si>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</si>
  <si>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</si>
  <si>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</si>
  <si>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</si>
  <si>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</si>
  <si>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</si>
  <si>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</si>
  <si>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</si>
  <si>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</si>
  <si>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</si>
  <si>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</si>
  <si>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</si>
  <si>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</si>
  <si>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</si>
  <si>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</si>
  <si>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</si>
  <si>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</si>
  <si>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</si>
  <si>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</si>
  <si>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</si>
  <si>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</si>
  <si>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</si>
  <si>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</si>
  <si>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</si>
  <si>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</si>
  <si>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</si>
  <si>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</si>
  <si>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</si>
  <si>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</si>
  <si>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</si>
  <si>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</si>
  <si>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</si>
  <si>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</si>
  <si>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</si>
  <si>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</si>
  <si>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</si>
  <si>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</si>
  <si>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</si>
  <si>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</si>
  <si>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</si>
  <si>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</si>
  <si>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</si>
  <si>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</si>
  <si>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</si>
  <si>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</si>
  <si>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</si>
  <si>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</si>
  <si>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</si>
  <si>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</si>
  <si>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</si>
  <si>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</si>
  <si>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</si>
  <si>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</si>
  <si>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</si>
  <si>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</si>
  <si>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</si>
  <si>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</si>
  <si>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</si>
  <si>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</si>
  <si>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</si>
  <si>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</si>
  <si>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</si>
  <si>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</si>
  <si>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</si>
  <si>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</si>
  <si>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</si>
  <si>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</si>
  <si>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</si>
  <si>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</si>
  <si>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</si>
  <si>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</si>
  <si>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</si>
  <si>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</si>
  <si>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</si>
  <si>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</si>
  <si>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</si>
  <si>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</si>
  <si>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</si>
  <si>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</si>
  <si>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</si>
  <si>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</si>
  <si>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</si>
  <si>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</si>
  <si>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</si>
  <si>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</si>
  <si>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</si>
  <si>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</si>
  <si>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</si>
  <si>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</si>
  <si>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</si>
  <si>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</si>
  <si>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</si>
  <si>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</si>
  <si>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</si>
  <si>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</si>
  <si>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</si>
  <si>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</si>
  <si>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</si>
  <si>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</si>
  <si>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</si>
  <si>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</si>
  <si>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</si>
  <si>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</si>
  <si>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</si>
  <si>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</si>
  <si>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</si>
  <si>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</si>
  <si>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</si>
  <si>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</si>
  <si>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</si>
  <si>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</si>
  <si>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</si>
  <si>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</si>
  <si>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</si>
  <si>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</si>
  <si>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</si>
  <si>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</si>
  <si>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</si>
  <si>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</si>
  <si>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</si>
  <si>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</si>
  <si>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</si>
  <si>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</si>
  <si>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</si>
  <si>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</si>
  <si>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</si>
  <si>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</si>
  <si>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</si>
  <si>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</si>
  <si>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</si>
  <si>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</si>
  <si>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</si>
  <si>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</si>
  <si>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</si>
  <si>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</si>
  <si>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</si>
  <si>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</si>
  <si>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</si>
  <si>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</si>
  <si>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</si>
  <si>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</si>
  <si>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</si>
  <si>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</si>
  <si>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</si>
  <si>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</si>
  <si>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</si>
  <si>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</si>
  <si>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</si>
  <si>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</si>
  <si>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</si>
  <si>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</si>
  <si>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</si>
  <si>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</si>
  <si>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</si>
  <si>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</si>
  <si>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</si>
  <si>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</si>
  <si>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</si>
  <si>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</si>
  <si>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</si>
  <si>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</si>
  <si>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</si>
  <si>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</si>
  <si>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</si>
  <si>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</si>
  <si>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</si>
  <si>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</si>
  <si>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</si>
  <si>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</si>
  <si>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</si>
  <si>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</si>
  <si>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</si>
  <si>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</si>
  <si>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</si>
  <si>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</si>
  <si>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</si>
  <si>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</si>
  <si>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</si>
  <si>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</si>
  <si>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</si>
  <si>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</si>
  <si>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</si>
  <si>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</si>
  <si>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</si>
  <si>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</si>
  <si>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</si>
  <si>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</si>
  <si>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</si>
  <si>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</si>
  <si>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</si>
  <si>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</si>
  <si>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</si>
  <si>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</si>
  <si>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</si>
  <si>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</si>
  <si>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</si>
  <si>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</si>
  <si>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</si>
  <si>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</si>
  <si>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</si>
  <si>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</si>
  <si>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</si>
  <si>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</si>
  <si>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</si>
  <si>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</si>
  <si>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</si>
  <si>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</si>
  <si>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</si>
  <si>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</si>
  <si>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</si>
  <si>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</si>
  <si>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</si>
  <si>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</si>
  <si>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</si>
  <si>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</si>
  <si>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</si>
  <si>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</si>
  <si>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</si>
  <si>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</si>
  <si>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</si>
  <si>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</si>
  <si>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</si>
  <si>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</si>
  <si>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</si>
  <si>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</si>
  <si>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</si>
  <si>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</si>
  <si>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</si>
  <si>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</si>
  <si>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</si>
  <si>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</si>
  <si>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</si>
  <si>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</si>
  <si>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</si>
  <si>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</si>
  <si>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</si>
  <si>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</si>
  <si>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</si>
  <si>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</si>
  <si>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</si>
  <si>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</si>
  <si>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</si>
  <si>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</si>
  <si>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</si>
  <si>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</si>
  <si>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</si>
  <si>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</si>
  <si>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</si>
  <si>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</si>
  <si>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</si>
  <si>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</si>
  <si>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</si>
  <si>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</si>
  <si>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</si>
  <si>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</si>
  <si>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</si>
  <si>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</si>
  <si>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</si>
  <si>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</si>
  <si>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</si>
  <si>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</si>
  <si>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</si>
  <si>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</si>
  <si>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</si>
  <si>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</si>
  <si>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</si>
  <si>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</si>
  <si>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</si>
  <si>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</si>
  <si>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</si>
  <si>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</si>
  <si>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</si>
  <si>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</si>
  <si>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</si>
  <si>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</si>
  <si>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</si>
  <si>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</si>
  <si>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</si>
  <si>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</si>
  <si>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</si>
  <si>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</si>
  <si>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</si>
  <si>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</si>
  <si>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</si>
  <si>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</si>
  <si>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</si>
  <si>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</si>
  <si>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</si>
  <si>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</si>
  <si>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</si>
  <si>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</si>
  <si>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</si>
  <si>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</si>
  <si>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</si>
  <si>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</si>
  <si>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</si>
  <si>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</si>
  <si>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</si>
  <si>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</si>
  <si>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</si>
  <si>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</si>
  <si>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</si>
  <si>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</si>
  <si>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</si>
  <si>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</si>
  <si>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</si>
  <si>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</si>
  <si>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</si>
  <si>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</si>
  <si>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</si>
  <si>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</si>
  <si>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</si>
  <si>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</si>
  <si>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</si>
  <si>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</si>
  <si>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</si>
  <si>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</si>
  <si>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</si>
  <si>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</si>
  <si>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</si>
  <si>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</si>
  <si>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</si>
  <si>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</si>
  <si>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</si>
  <si>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</si>
  <si>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</si>
  <si>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</si>
  <si>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</si>
  <si>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</si>
  <si>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</si>
  <si>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</si>
  <si>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</si>
  <si>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</si>
  <si>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</si>
  <si>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</si>
  <si>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</si>
  <si>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</si>
  <si>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</si>
  <si>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</si>
  <si>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</si>
  <si>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</si>
  <si>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</si>
  <si>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</si>
  <si>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</si>
  <si>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</si>
  <si>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</si>
  <si>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</si>
  <si>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</si>
  <si>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</si>
  <si>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</si>
  <si>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</si>
  <si>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</si>
  <si>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</si>
  <si>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</si>
  <si>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</si>
  <si>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</si>
  <si>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</si>
  <si>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</si>
  <si>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</si>
  <si>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</si>
  <si>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</si>
  <si>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</si>
  <si>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</si>
  <si>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</si>
  <si>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</si>
  <si>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</si>
  <si>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</si>
  <si>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</si>
  <si>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</si>
  <si>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</si>
  <si>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</si>
  <si>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</si>
  <si>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</si>
  <si>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</si>
  <si>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</si>
  <si>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</si>
  <si>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</si>
  <si>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</si>
  <si>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</si>
  <si>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</si>
  <si>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</si>
  <si>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</si>
  <si>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</si>
  <si>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</si>
  <si>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</si>
  <si>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</si>
  <si>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</si>
  <si>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</si>
  <si>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</si>
  <si>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</si>
  <si>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</si>
  <si>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</si>
  <si>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</si>
  <si>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</si>
  <si>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</si>
  <si>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</si>
  <si>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</si>
  <si>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</si>
  <si>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</si>
  <si>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</si>
  <si>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</si>
  <si>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</si>
  <si>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</si>
  <si>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</si>
  <si>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</si>
  <si>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</si>
  <si>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</si>
  <si>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</si>
  <si>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</si>
  <si>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</si>
  <si>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</si>
  <si>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</si>
  <si>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</si>
  <si>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</si>
  <si>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</si>
  <si>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</si>
  <si>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</si>
  <si>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</si>
  <si>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</si>
  <si>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</si>
  <si>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</si>
  <si>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</si>
  <si>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</si>
  <si>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</si>
  <si>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</si>
  <si>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</si>
  <si>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</si>
  <si>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</si>
  <si>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</si>
  <si>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</si>
  <si>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</si>
  <si>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</si>
  <si>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</si>
  <si>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</si>
  <si>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</si>
  <si>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</si>
  <si>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</si>
  <si>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</si>
  <si>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</si>
  <si>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</si>
  <si>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</si>
  <si>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</si>
  <si>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</si>
  <si>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</si>
  <si>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</si>
  <si>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</si>
  <si>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</si>
  <si>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</si>
  <si>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</si>
  <si>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</si>
  <si>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</si>
  <si>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</si>
  <si>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</si>
  <si>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</si>
  <si>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</si>
  <si>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</si>
  <si>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</si>
  <si>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</si>
  <si>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</si>
  <si>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</si>
  <si>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</si>
  <si>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</si>
  <si>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</si>
  <si>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</si>
  <si>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</si>
  <si>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</si>
  <si>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</si>
  <si>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</si>
  <si>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</si>
  <si>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</si>
  <si>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</si>
  <si>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</si>
  <si>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</si>
  <si>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</si>
  <si>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</si>
  <si>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</si>
  <si>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</si>
  <si>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</si>
  <si>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</si>
  <si>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</si>
  <si>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</si>
  <si>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</si>
  <si>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</si>
  <si>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</si>
  <si>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</si>
  <si>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</si>
  <si>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</si>
  <si>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</si>
  <si>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</si>
  <si>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</si>
  <si>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</si>
  <si>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</si>
  <si>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</si>
  <si>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</si>
  <si>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</si>
  <si>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</si>
  <si>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</si>
  <si>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</si>
  <si>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</si>
  <si>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</si>
  <si>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</si>
  <si>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</si>
  <si>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</si>
  <si>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</si>
  <si>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</si>
  <si>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</si>
  <si>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</si>
  <si>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</si>
  <si>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</si>
  <si>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</si>
  <si>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</si>
  <si>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</si>
  <si>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</si>
  <si>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</si>
  <si>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</si>
  <si>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</si>
  <si>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</si>
  <si>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</si>
  <si>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</si>
  <si>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</si>
  <si>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</si>
  <si>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</si>
  <si>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</si>
  <si>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</si>
  <si>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</si>
  <si>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</si>
  <si>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</si>
  <si>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</si>
  <si>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</si>
  <si>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</si>
  <si>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</si>
  <si>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</si>
  <si>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</si>
  <si>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</si>
  <si>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</si>
  <si>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</si>
  <si>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</si>
  <si>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</si>
  <si>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</si>
  <si>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</si>
  <si>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</si>
  <si>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</si>
  <si>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</si>
  <si>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</si>
  <si>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</si>
  <si>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</si>
  <si>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</si>
  <si>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</si>
  <si>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</si>
  <si>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</si>
  <si>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</si>
  <si>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</si>
  <si>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</si>
  <si>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</si>
  <si>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</si>
  <si>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</si>
  <si>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</si>
  <si>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</si>
  <si>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</si>
  <si>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</si>
  <si>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</si>
  <si>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</si>
  <si>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</si>
  <si>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</si>
  <si>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</si>
  <si>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</si>
  <si>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</si>
  <si>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</si>
  <si>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</si>
  <si>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</si>
  <si>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</si>
  <si>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</si>
  <si>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</si>
  <si>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</si>
  <si>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</si>
  <si>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</si>
  <si>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</si>
  <si>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</si>
  <si>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</si>
  <si>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</si>
  <si>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</si>
  <si>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</si>
  <si>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</si>
  <si>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</si>
  <si>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</si>
  <si>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</si>
  <si>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</si>
  <si>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</si>
  <si>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</si>
  <si>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</si>
  <si>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</si>
  <si>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</si>
  <si>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</si>
  <si>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</si>
  <si>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</si>
  <si>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</si>
  <si>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</si>
  <si>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</si>
  <si>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</si>
  <si>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</si>
  <si>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</si>
  <si>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</si>
  <si>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</si>
  <si>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</si>
  <si>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</si>
  <si>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</si>
  <si>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</si>
  <si>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</si>
  <si>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</si>
  <si>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</si>
  <si>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</si>
  <si>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</si>
  <si>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</si>
  <si>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</si>
  <si>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</si>
  <si>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</si>
  <si>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</si>
  <si>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</si>
  <si>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</si>
  <si>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</si>
  <si>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</si>
  <si>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</si>
  <si>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</si>
  <si>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</si>
  <si>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</si>
  <si>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</si>
  <si>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</si>
  <si>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</si>
  <si>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</si>
  <si>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</si>
  <si>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</si>
  <si>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</si>
  <si>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</si>
  <si>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</si>
  <si>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</si>
  <si>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</si>
  <si>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</si>
  <si>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</si>
  <si>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</si>
  <si>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</si>
  <si>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</si>
  <si>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</si>
  <si>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</si>
  <si>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</si>
  <si>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</si>
  <si>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</si>
  <si>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</si>
  <si>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</si>
  <si>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</si>
  <si>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</si>
  <si>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</si>
  <si>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</si>
  <si>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</si>
  <si>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</si>
  <si>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</si>
  <si>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</si>
  <si>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</si>
  <si>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</si>
  <si>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</si>
  <si>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</si>
  <si>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</si>
  <si>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</si>
  <si>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</si>
  <si>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</si>
  <si>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</si>
  <si>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</si>
  <si>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</si>
  <si>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</si>
  <si>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</si>
  <si>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</si>
  <si>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</si>
  <si>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</si>
  <si>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</si>
  <si>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</si>
  <si>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</si>
  <si>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</si>
  <si>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</si>
  <si>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</si>
  <si>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</si>
  <si>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</si>
  <si>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</si>
  <si>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</si>
  <si>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</si>
  <si>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</si>
  <si>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</si>
  <si>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</si>
  <si>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</si>
  <si>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</si>
  <si>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</si>
  <si>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</si>
  <si>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</si>
  <si>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</si>
  <si>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</si>
  <si>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</si>
  <si>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</si>
  <si>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</si>
  <si>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</si>
  <si>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</si>
  <si>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</si>
  <si>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</si>
  <si>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</si>
  <si>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</si>
  <si>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</si>
  <si>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</si>
  <si>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</si>
  <si>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</si>
  <si>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</si>
  <si>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</si>
  <si>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</si>
  <si>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</si>
  <si>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</si>
  <si>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</si>
  <si>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</si>
  <si>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</si>
  <si>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</si>
  <si>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</si>
  <si>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</si>
  <si>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</si>
  <si>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</si>
  <si>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</si>
  <si>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</si>
  <si>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</si>
  <si>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</si>
  <si>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</si>
  <si>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</si>
  <si>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</si>
  <si>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</si>
  <si>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</si>
  <si>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</si>
  <si>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</si>
  <si>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</si>
  <si>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</si>
  <si>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</si>
  <si>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</si>
  <si>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</si>
  <si>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</si>
  <si>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</si>
  <si>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</si>
  <si>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</si>
  <si>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</si>
  <si>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</si>
  <si>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</si>
  <si>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</si>
  <si>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</si>
  <si>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</si>
  <si>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</si>
  <si>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</si>
  <si>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</si>
  <si>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</si>
  <si>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</si>
  <si>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</si>
  <si>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</si>
  <si>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</si>
  <si>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</si>
  <si>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</si>
  <si>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</si>
  <si>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</si>
  <si>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</si>
  <si>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</si>
  <si>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</si>
  <si>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</si>
  <si>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</si>
  <si>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</si>
  <si>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</si>
  <si>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</si>
  <si>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</si>
  <si>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</si>
  <si>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</si>
  <si>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</si>
  <si>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</si>
  <si>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</si>
  <si>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</si>
  <si>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</si>
  <si>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</si>
  <si>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</si>
  <si>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</si>
  <si>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</si>
  <si>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</si>
  <si>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</si>
  <si>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</si>
  <si>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</si>
  <si>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</si>
  <si>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</si>
  <si>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</si>
  <si>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</si>
  <si>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</si>
  <si>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</si>
  <si>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</si>
  <si>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</si>
  <si>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</si>
  <si>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</si>
  <si>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</si>
  <si>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</si>
  <si>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</si>
  <si>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</si>
  <si>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</si>
  <si>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</si>
  <si>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</si>
  <si>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</si>
  <si>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</si>
  <si>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</si>
  <si>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</si>
  <si>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</si>
  <si>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</si>
  <si>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</si>
  <si>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</si>
  <si>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</si>
  <si>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</si>
  <si>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</si>
  <si>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</si>
  <si>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</si>
  <si>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</si>
  <si>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</si>
  <si>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</si>
  <si>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</si>
  <si>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</si>
  <si>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</si>
  <si>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</si>
  <si>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</si>
  <si>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</si>
  <si>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</si>
  <si>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</si>
  <si>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</si>
  <si>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</si>
  <si>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</si>
  <si>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</si>
  <si>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</si>
  <si>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</si>
  <si>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</si>
  <si>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</si>
  <si>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</si>
  <si>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</si>
  <si>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</si>
  <si>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</si>
  <si>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</si>
  <si>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</si>
  <si>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</si>
  <si>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</si>
  <si>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</si>
  <si>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</si>
  <si>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</si>
  <si>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</si>
  <si>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</si>
  <si>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</si>
  <si>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</si>
  <si>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</si>
  <si>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</si>
  <si>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</si>
  <si>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</si>
  <si>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</si>
  <si>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</si>
  <si>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</si>
  <si>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</si>
  <si>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</si>
  <si>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</si>
  <si>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</si>
  <si>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</si>
  <si>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</si>
  <si>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</si>
  <si>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</si>
  <si>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</si>
  <si>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</si>
  <si>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</si>
  <si>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</si>
  <si>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</si>
  <si>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</si>
  <si>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</si>
  <si>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</si>
  <si>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</si>
  <si>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</si>
  <si>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</si>
  <si>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</si>
  <si>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</si>
  <si>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</si>
  <si>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</si>
  <si>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</si>
  <si>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</si>
  <si>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</si>
  <si>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</si>
  <si>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</si>
  <si>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</si>
  <si>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</si>
  <si>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</si>
  <si>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</si>
  <si>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</si>
  <si>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</si>
  <si>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</si>
  <si>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</si>
  <si>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</si>
  <si>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</si>
  <si>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</si>
  <si>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</si>
  <si>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</si>
  <si>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</si>
  <si>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</si>
  <si>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</si>
  <si>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</si>
  <si>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</si>
  <si>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</si>
  <si>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</si>
  <si>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</si>
  <si>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</si>
  <si>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</si>
  <si>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</si>
  <si>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</si>
  <si>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</si>
  <si>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</si>
  <si>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</si>
  <si>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</si>
  <si>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</si>
  <si>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</si>
  <si>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</si>
  <si>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</si>
  <si>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</si>
  <si>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</si>
  <si>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</si>
  <si>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</si>
  <si>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</si>
  <si>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</si>
  <si>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</si>
  <si>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</si>
  <si>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</si>
  <si>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</si>
  <si>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</si>
  <si>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</si>
  <si>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</si>
  <si>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</si>
  <si>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</si>
  <si>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</si>
  <si>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</si>
  <si>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</si>
  <si>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</si>
  <si>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</si>
  <si>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</si>
  <si>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</si>
  <si>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</si>
  <si>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</si>
  <si>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</si>
  <si>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</si>
  <si>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</si>
  <si>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</si>
  <si>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</si>
  <si>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</si>
  <si>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</si>
  <si>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</si>
  <si>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</si>
  <si>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</si>
  <si>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</si>
  <si>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</si>
  <si>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</si>
  <si>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</si>
  <si>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</si>
  <si>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</si>
  <si>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</si>
  <si>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</si>
  <si>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</si>
  <si>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</si>
  <si>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</si>
  <si>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</si>
  <si>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</si>
  <si>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</si>
  <si>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</si>
  <si>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</si>
  <si>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</si>
  <si>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</si>
  <si>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</si>
  <si>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</si>
  <si>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</si>
  <si>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</si>
  <si>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</si>
  <si>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</si>
  <si>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</si>
  <si>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</si>
  <si>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</si>
  <si>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</si>
  <si>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</si>
  <si>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</si>
  <si>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</si>
  <si>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</si>
  <si>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</si>
  <si>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</si>
  <si>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</si>
  <si>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</si>
  <si>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</si>
  <si>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</si>
  <si>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</si>
  <si>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</si>
  <si>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</si>
  <si>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</si>
  <si>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</si>
  <si>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</si>
  <si>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</si>
  <si>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</si>
  <si>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</si>
  <si>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</si>
  <si>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</si>
  <si>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</si>
  <si>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</si>
  <si>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</si>
  <si>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</si>
  <si>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</si>
  <si>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</si>
  <si>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</si>
  <si>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</si>
  <si>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</si>
  <si>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</si>
  <si>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</si>
  <si>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</si>
  <si>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</si>
  <si>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</si>
  <si>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</si>
  <si>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</si>
  <si>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</si>
  <si>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</si>
  <si>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</si>
  <si>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</si>
  <si>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</si>
  <si>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</si>
  <si>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</si>
  <si>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</si>
  <si>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</si>
  <si>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</si>
  <si>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</si>
  <si>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</si>
  <si>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</si>
  <si>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</si>
  <si>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</si>
  <si>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</si>
  <si>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</si>
  <si>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</si>
  <si>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</si>
  <si>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</si>
  <si>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</si>
  <si>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</si>
  <si>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</si>
  <si>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</si>
  <si>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</si>
  <si>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</si>
  <si>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</si>
  <si>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</si>
  <si>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</si>
  <si>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</si>
  <si>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</si>
  <si>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</si>
  <si>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</si>
  <si>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</si>
  <si>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</si>
  <si>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</si>
  <si>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</si>
  <si>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</si>
  <si>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</si>
  <si>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</si>
  <si>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</si>
  <si>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</si>
  <si>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</si>
  <si>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</si>
  <si>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</si>
  <si>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</si>
  <si>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</si>
  <si>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</si>
  <si>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</si>
  <si>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</si>
  <si>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</si>
  <si>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</si>
  <si>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</si>
  <si>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</si>
  <si>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</si>
  <si>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</si>
  <si>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</si>
  <si>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</si>
  <si>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</si>
  <si>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</si>
  <si>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</si>
  <si>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</si>
  <si>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</si>
  <si>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</si>
  <si>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</si>
  <si>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</si>
  <si>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</si>
  <si>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</si>
  <si>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</si>
  <si>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</si>
  <si>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</si>
  <si>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</si>
  <si>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</si>
  <si>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</si>
  <si>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</si>
  <si>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</si>
  <si>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</si>
  <si>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</si>
  <si>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</si>
  <si>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</si>
  <si>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</si>
  <si>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</si>
  <si>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</si>
  <si>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</si>
  <si>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</si>
  <si>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</si>
  <si>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</si>
  <si>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</si>
  <si>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</si>
  <si>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</si>
  <si>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</si>
  <si>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</si>
  <si>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</si>
  <si>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</si>
  <si>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</si>
  <si>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</si>
  <si>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</si>
  <si>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</si>
  <si>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</si>
  <si>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</si>
  <si>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</si>
  <si>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</si>
  <si>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</si>
  <si>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</si>
  <si>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</si>
  <si>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</si>
  <si>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</si>
  <si>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</si>
  <si>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</si>
  <si>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</si>
  <si>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</si>
  <si>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</si>
  <si>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</si>
  <si>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</si>
  <si>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</si>
  <si>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</si>
  <si>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</si>
  <si>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</si>
  <si>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</si>
  <si>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</si>
  <si>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</si>
  <si>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</si>
  <si>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</si>
  <si>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</si>
  <si>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</si>
  <si>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</si>
  <si>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</si>
  <si>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</si>
  <si>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</si>
  <si>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</si>
  <si>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</si>
  <si>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</si>
  <si>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</si>
  <si>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</si>
  <si>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</si>
  <si>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</si>
  <si>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</si>
  <si>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</si>
  <si>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</si>
  <si>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</si>
  <si>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</si>
  <si>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</si>
  <si>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</si>
  <si>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</si>
  <si>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</si>
  <si>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</si>
  <si>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</si>
  <si>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</si>
  <si>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</si>
  <si>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</si>
  <si>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</si>
  <si>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</si>
  <si>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</si>
  <si>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</si>
  <si>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</si>
  <si>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</si>
  <si>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</si>
  <si>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</si>
  <si>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</si>
  <si>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</si>
  <si>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</si>
  <si>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</si>
  <si>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</si>
  <si>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</si>
  <si>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</si>
  <si>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</si>
  <si>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</si>
  <si>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</si>
  <si>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</si>
  <si>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</si>
  <si>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</si>
  <si>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</si>
  <si>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</si>
  <si>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</si>
  <si>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</si>
  <si>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</si>
  <si>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</si>
  <si>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</si>
  <si>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</si>
  <si>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</si>
  <si>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</si>
  <si>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</si>
  <si>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</si>
  <si>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</si>
  <si>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</si>
  <si>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</si>
  <si>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</si>
  <si>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</si>
  <si>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</si>
  <si>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</si>
  <si>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</si>
  <si>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</si>
  <si>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</si>
  <si>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</si>
  <si>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</si>
  <si>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</si>
  <si>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</si>
  <si>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</si>
  <si>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</si>
  <si>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</si>
  <si>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</si>
  <si>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</si>
  <si>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</si>
  <si>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</si>
  <si>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</si>
  <si>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</si>
  <si>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</si>
  <si>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</si>
  <si>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</si>
  <si>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</si>
  <si>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</si>
  <si>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</si>
  <si>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</si>
  <si>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</si>
  <si>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</si>
  <si>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</si>
  <si>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</si>
  <si>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</si>
  <si>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</si>
  <si>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</si>
  <si>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</si>
  <si>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</si>
  <si>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</si>
  <si>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</si>
  <si>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</si>
  <si>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</si>
  <si>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</si>
  <si>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</si>
  <si>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</si>
  <si>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</si>
  <si>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</si>
  <si>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</si>
  <si>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</si>
  <si>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</si>
  <si>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</si>
  <si>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</si>
  <si>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</si>
  <si>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</si>
  <si>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</si>
  <si>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</si>
  <si>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</si>
  <si>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</si>
  <si>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</si>
  <si>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</si>
  <si>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</si>
  <si>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</si>
  <si>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</si>
  <si>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</si>
  <si>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</si>
  <si>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</si>
  <si>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</si>
  <si>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</si>
  <si>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</si>
  <si>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</si>
  <si>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</si>
  <si>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</si>
  <si>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</si>
  <si>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</si>
  <si>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</si>
  <si>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</si>
  <si>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</si>
  <si>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</si>
  <si>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</si>
  <si>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</si>
  <si>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</si>
  <si>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</si>
  <si>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</si>
  <si>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</si>
  <si>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</si>
  <si>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</si>
  <si>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</si>
  <si>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</si>
  <si>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</si>
  <si>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</si>
  <si>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</si>
  <si>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</si>
  <si>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</si>
  <si>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</si>
  <si>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</si>
  <si>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</si>
  <si>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</si>
  <si>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</si>
  <si>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</si>
  <si>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</si>
  <si>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</si>
  <si>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</si>
  <si>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</si>
  <si>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</si>
  <si>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</si>
  <si>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</si>
  <si>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</si>
  <si>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</si>
  <si>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</si>
  <si>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</si>
  <si>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</si>
  <si>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</si>
  <si>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</si>
  <si>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</si>
  <si>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</si>
  <si>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</si>
  <si>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</si>
  <si>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</si>
  <si>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</si>
  <si>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</si>
  <si>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</si>
  <si>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</si>
  <si>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</si>
  <si>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</si>
  <si>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</si>
  <si>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</si>
  <si>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</si>
  <si>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</si>
  <si>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</si>
  <si>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</si>
  <si>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</si>
  <si>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</si>
  <si>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</si>
  <si>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</si>
  <si>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</si>
  <si>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</si>
  <si>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</si>
  <si>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</si>
  <si>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</si>
  <si>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</si>
  <si>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</si>
  <si>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</si>
  <si>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</si>
  <si>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</si>
  <si>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</si>
  <si>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</si>
  <si>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</si>
  <si>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</si>
  <si>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</si>
  <si>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</si>
  <si>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</si>
  <si>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</si>
  <si>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</si>
  <si>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</si>
  <si>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</si>
  <si>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</si>
  <si>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</si>
  <si>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</si>
  <si>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</si>
  <si>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</si>
  <si>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</si>
  <si>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</si>
  <si>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</si>
  <si>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</si>
  <si>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</si>
  <si>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</si>
  <si>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</si>
  <si>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</si>
  <si>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</si>
  <si>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</si>
  <si>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</si>
  <si>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</si>
  <si>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</si>
  <si>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</si>
  <si>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</si>
  <si>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</si>
  <si>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</si>
  <si>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</si>
  <si>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</si>
  <si>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</si>
  <si>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</si>
  <si>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</si>
  <si>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</si>
  <si>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</si>
  <si>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</si>
  <si>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</si>
  <si>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</si>
  <si>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</si>
  <si>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</si>
  <si>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</si>
  <si>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</si>
  <si>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</si>
  <si>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</si>
  <si>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</si>
  <si>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</si>
  <si>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</si>
  <si>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</si>
  <si>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</si>
  <si>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</si>
  <si>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</si>
  <si>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</si>
  <si>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</si>
  <si>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</si>
  <si>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</si>
  <si>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</si>
  <si>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</si>
  <si>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</si>
  <si>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</si>
  <si>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</si>
  <si>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</si>
  <si>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</si>
  <si>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</si>
  <si>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</si>
  <si>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</si>
  <si>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</si>
  <si>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</si>
  <si>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</si>
  <si>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</si>
  <si>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</si>
  <si>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</si>
  <si>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</si>
  <si>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</si>
  <si>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</si>
  <si>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</si>
  <si>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</si>
  <si>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</si>
  <si>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</si>
  <si>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</si>
  <si>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</si>
  <si>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</si>
  <si>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</si>
  <si>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</si>
  <si>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</si>
  <si>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</si>
  <si>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</si>
  <si>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</si>
  <si>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</si>
  <si>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</si>
  <si>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</si>
  <si>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</si>
  <si>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</si>
  <si>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</si>
  <si>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</si>
  <si>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</si>
  <si>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</si>
  <si>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</si>
  <si>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</si>
  <si>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</si>
  <si>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</si>
  <si>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</si>
  <si>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</si>
  <si>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</si>
  <si>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</si>
  <si>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</si>
  <si>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</si>
  <si>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</si>
  <si>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</si>
  <si>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</si>
  <si>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</si>
  <si>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</si>
  <si>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</si>
  <si>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</si>
  <si>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</si>
  <si>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</si>
  <si>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</si>
  <si>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</si>
  <si>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</si>
  <si>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</si>
  <si>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</si>
  <si>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</si>
  <si>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</si>
  <si>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</si>
  <si>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</si>
  <si>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</si>
  <si>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</si>
  <si>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</si>
  <si>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</si>
  <si>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</si>
  <si>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</si>
  <si>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</si>
  <si>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</si>
  <si>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</si>
  <si>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</si>
  <si>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</si>
  <si>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</si>
  <si>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</si>
  <si>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</si>
  <si>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</si>
  <si>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</si>
  <si>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</si>
  <si>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</si>
  <si>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</si>
  <si>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</si>
  <si>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</si>
  <si>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</si>
  <si>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</si>
  <si>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</si>
  <si>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</si>
  <si>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</si>
  <si>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</si>
  <si>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</si>
  <si>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</si>
  <si>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</si>
  <si>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</si>
  <si>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</si>
  <si>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</si>
  <si>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</si>
  <si>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</si>
  <si>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</si>
  <si>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</si>
  <si>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</si>
  <si>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</si>
  <si>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</si>
  <si>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</si>
  <si>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</si>
  <si>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</si>
  <si>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</si>
  <si>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</si>
  <si>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</si>
  <si>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</si>
  <si>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</si>
  <si>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</si>
  <si>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</si>
  <si>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</si>
  <si>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</si>
  <si>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</si>
  <si>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</si>
  <si>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</si>
  <si>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</si>
  <si>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</si>
  <si>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</si>
  <si>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</si>
  <si>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</si>
  <si>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</si>
  <si>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</si>
  <si>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</si>
  <si>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</si>
  <si>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</si>
  <si>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</si>
  <si>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</si>
  <si>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</si>
  <si>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</si>
  <si>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</si>
  <si>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</si>
  <si>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</si>
  <si>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</si>
  <si>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</si>
  <si>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</si>
  <si>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</si>
  <si>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</si>
  <si>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</si>
  <si>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</si>
  <si>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</si>
  <si>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</si>
  <si>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</si>
  <si>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</si>
  <si>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</si>
  <si>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</si>
  <si>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</si>
  <si>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</si>
  <si>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</si>
  <si>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</si>
  <si>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</si>
  <si>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</si>
  <si>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</si>
  <si>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</si>
  <si>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</si>
  <si>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</si>
  <si>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</si>
  <si>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</si>
  <si>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</si>
  <si>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</si>
  <si>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</si>
  <si>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</si>
  <si>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</si>
  <si>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</si>
  <si>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</si>
  <si>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</si>
  <si>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</si>
  <si>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</si>
  <si>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</si>
  <si>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</si>
  <si>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</si>
  <si>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</si>
  <si>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</si>
  <si>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</si>
  <si>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</si>
  <si>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</si>
  <si>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</si>
  <si>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</si>
  <si>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</si>
  <si>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</si>
  <si>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</si>
  <si>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</si>
  <si>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</si>
  <si>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</si>
  <si>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</si>
  <si>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</si>
  <si>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</si>
  <si>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</si>
  <si>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</si>
  <si>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</si>
  <si>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</si>
  <si>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</si>
  <si>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</si>
  <si>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</si>
  <si>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</si>
  <si>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</si>
  <si>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</si>
  <si>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</si>
  <si>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</si>
  <si>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</si>
  <si>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</si>
  <si>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</si>
  <si>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</si>
  <si>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</si>
  <si>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</si>
  <si>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</si>
  <si>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</si>
  <si>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</si>
  <si>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</si>
  <si>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</si>
  <si>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</si>
  <si>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</si>
  <si>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</si>
  <si>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</si>
  <si>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</si>
  <si>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</si>
  <si>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</si>
  <si>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</si>
  <si>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</si>
  <si>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</si>
  <si>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</si>
  <si>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</si>
  <si>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</si>
  <si>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</si>
  <si>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</si>
  <si>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</si>
  <si>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</si>
  <si>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</si>
  <si>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</si>
  <si>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</si>
  <si>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</si>
  <si>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</si>
  <si>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</si>
  <si>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</si>
  <si>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</si>
  <si>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</si>
  <si>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</si>
  <si>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</si>
  <si>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</si>
  <si>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</si>
  <si>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</si>
  <si>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</si>
  <si>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</si>
  <si>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</si>
  <si>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</si>
  <si>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</si>
  <si>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</si>
  <si>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</si>
  <si>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</si>
  <si>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</si>
  <si>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</si>
  <si>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</si>
  <si>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</si>
  <si>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</si>
  <si>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</si>
  <si>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</si>
  <si>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</si>
  <si>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</si>
  <si>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</si>
  <si>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</si>
  <si>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</si>
  <si>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</si>
  <si>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</si>
  <si>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</si>
  <si>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</si>
  <si>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</si>
  <si>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</si>
  <si>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</si>
  <si>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</si>
  <si>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</si>
  <si>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</si>
  <si>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</si>
  <si>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</si>
  <si>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</si>
  <si>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</si>
  <si>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</si>
  <si>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</si>
  <si>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</si>
  <si>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</si>
  <si>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</si>
  <si>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</si>
  <si>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</si>
  <si>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</si>
  <si>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</si>
  <si>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</si>
  <si>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</si>
  <si>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</si>
  <si>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</si>
  <si>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</si>
  <si>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</si>
  <si>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</si>
  <si>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</si>
  <si>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</si>
  <si>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</si>
  <si>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</si>
  <si>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</si>
  <si>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</si>
  <si>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</si>
  <si>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</si>
  <si>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</si>
  <si>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</si>
  <si>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</si>
  <si>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</si>
  <si>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</si>
  <si>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</si>
  <si>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</si>
  <si>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</si>
  <si>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</si>
  <si>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</si>
  <si>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</si>
  <si>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</si>
  <si>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</si>
  <si>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</si>
  <si>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</si>
  <si>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</si>
  <si>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</si>
  <si>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</si>
  <si>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</si>
  <si>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</si>
  <si>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</si>
  <si>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</si>
  <si>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</si>
  <si>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</si>
  <si>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</si>
  <si>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</si>
  <si>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</si>
  <si>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</si>
  <si>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</si>
  <si>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</si>
  <si>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</si>
  <si>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</si>
  <si>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</si>
  <si>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</si>
  <si>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</si>
  <si>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</si>
  <si>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</si>
  <si>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</si>
  <si>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</si>
  <si>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</si>
  <si>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</si>
  <si>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</si>
  <si>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</si>
  <si>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</si>
  <si>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</si>
  <si>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</si>
  <si>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</si>
  <si>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</si>
  <si>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</si>
  <si>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</si>
  <si>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</si>
  <si>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</si>
  <si>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</si>
  <si>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</si>
  <si>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</si>
  <si>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</si>
  <si>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</si>
  <si>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</si>
  <si>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</si>
  <si>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</si>
  <si>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</si>
  <si>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</si>
  <si>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</si>
  <si>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</si>
  <si>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</si>
  <si>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</si>
  <si>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</si>
  <si>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</si>
  <si>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</si>
  <si>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</si>
  <si>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</si>
  <si>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</si>
  <si>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</si>
  <si>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</si>
  <si>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</si>
  <si>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</si>
  <si>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</si>
  <si>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</si>
  <si>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</si>
  <si>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</si>
  <si>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</si>
  <si>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</si>
  <si>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</si>
  <si>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</si>
  <si>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</si>
  <si>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</si>
  <si>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</si>
  <si>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</si>
  <si>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</si>
  <si>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</si>
  <si>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</si>
  <si>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</si>
  <si>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</si>
  <si>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</si>
  <si>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</si>
  <si>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</si>
  <si>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</si>
  <si>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</si>
  <si>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</si>
  <si>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</si>
  <si>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</si>
  <si>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</si>
  <si>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</si>
  <si>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</si>
  <si>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</si>
  <si>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</si>
  <si>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</si>
  <si>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</si>
  <si>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</si>
  <si>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</si>
  <si>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</si>
  <si>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</si>
  <si>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</si>
  <si>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</si>
  <si>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</si>
  <si>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</si>
  <si>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</si>
  <si>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</si>
  <si>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</si>
  <si>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</si>
  <si>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</si>
  <si>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</si>
  <si>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</si>
  <si>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</si>
  <si>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</si>
  <si>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</si>
  <si>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</si>
  <si>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</si>
  <si>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</si>
  <si>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</si>
  <si>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</si>
  <si>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</si>
  <si>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</si>
  <si>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</si>
  <si>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</si>
  <si>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</si>
  <si>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</si>
  <si>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</si>
  <si>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</si>
  <si>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</si>
  <si>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</si>
  <si>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</si>
  <si>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</si>
  <si>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</si>
  <si>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</si>
  <si>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</si>
  <si>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</si>
  <si>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</si>
  <si>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</si>
  <si>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</si>
  <si>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</si>
  <si>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</si>
  <si>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</si>
  <si>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</si>
  <si>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</si>
  <si>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</si>
  <si>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</si>
  <si>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</si>
  <si>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</si>
  <si>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</si>
  <si>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</si>
  <si>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</si>
  <si>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</si>
  <si>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</si>
  <si>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</si>
  <si>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</si>
  <si>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</si>
  <si>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</si>
  <si>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</si>
  <si>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</si>
  <si>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</si>
  <si>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</si>
  <si>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</si>
  <si>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</si>
  <si>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</si>
  <si>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</si>
  <si>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</si>
  <si>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</si>
  <si>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</si>
  <si>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</si>
  <si>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</si>
  <si>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</si>
  <si>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</si>
  <si>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</si>
  <si>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</si>
  <si>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</si>
  <si>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</si>
  <si>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</si>
  <si>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</si>
  <si>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</si>
  <si>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</si>
  <si>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</si>
  <si>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</si>
  <si>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</si>
  <si>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</si>
  <si>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</si>
  <si>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</si>
  <si>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</si>
  <si>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</si>
  <si>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</si>
  <si>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</si>
  <si>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</si>
  <si>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</si>
  <si>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</si>
  <si>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</si>
  <si>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</si>
  <si>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</si>
  <si>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</si>
  <si>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</si>
  <si>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</si>
  <si>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</si>
  <si>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</si>
  <si>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</si>
  <si>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</si>
  <si>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</si>
  <si>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</si>
  <si>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</si>
  <si>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</si>
  <si>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</si>
  <si>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</si>
  <si>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</si>
  <si>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</si>
  <si>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</si>
  <si>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</si>
  <si>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</si>
  <si>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</si>
  <si>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</si>
  <si>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</si>
  <si>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</si>
  <si>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</si>
  <si>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</si>
  <si>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</si>
  <si>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</si>
  <si>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</si>
  <si>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</si>
  <si>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</si>
  <si>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</si>
  <si>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</si>
  <si>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</si>
  <si>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</si>
  <si>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</si>
  <si>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</si>
  <si>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</si>
  <si>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</si>
  <si>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</si>
  <si>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</si>
  <si>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</si>
  <si>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</si>
  <si>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</si>
  <si>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</si>
  <si>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</si>
  <si>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</si>
  <si>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</si>
  <si>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</si>
  <si>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</si>
  <si>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</si>
  <si>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</si>
  <si>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</si>
  <si>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</si>
  <si>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</si>
  <si>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</si>
  <si>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</si>
  <si>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</si>
  <si>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</si>
  <si>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</si>
  <si>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</si>
  <si>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</si>
  <si>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</si>
  <si>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</si>
  <si>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</si>
  <si>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</si>
  <si>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</si>
  <si>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</si>
  <si>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</si>
  <si>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</si>
  <si>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</si>
  <si>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</si>
  <si>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</si>
  <si>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</si>
  <si>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</si>
  <si>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</si>
  <si>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</si>
  <si>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</si>
  <si>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</si>
  <si>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</si>
  <si>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</si>
  <si>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</si>
  <si>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</si>
  <si>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</si>
  <si>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</si>
  <si>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</si>
  <si>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</si>
  <si>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</si>
  <si>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</si>
  <si>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</si>
  <si>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</si>
  <si>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</si>
  <si>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</si>
  <si>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</si>
  <si>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</si>
  <si>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</si>
  <si>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</si>
  <si>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</si>
  <si>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</si>
  <si>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</si>
  <si>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</si>
  <si>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</si>
  <si>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</si>
  <si>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</si>
  <si>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</si>
  <si>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</si>
  <si>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</si>
  <si>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</si>
  <si>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</si>
  <si>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</si>
  <si>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</si>
  <si>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</si>
  <si>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</si>
  <si>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</si>
  <si>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</si>
  <si>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</si>
  <si>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</si>
  <si>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</si>
  <si>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</si>
  <si>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</si>
  <si>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</si>
  <si>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</si>
  <si>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</si>
  <si>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</si>
  <si>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</si>
  <si>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</si>
  <si>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</si>
  <si>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</si>
  <si>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</si>
  <si>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</si>
  <si>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</si>
  <si>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</si>
  <si>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</si>
  <si>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</si>
  <si>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</si>
  <si>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</si>
  <si>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</si>
  <si>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</si>
  <si>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</si>
  <si>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</si>
  <si>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</si>
  <si>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</si>
  <si>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</si>
  <si>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</si>
  <si>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</si>
  <si>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</si>
  <si>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</si>
  <si>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</si>
  <si>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</si>
  <si>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</si>
  <si>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</si>
  <si>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</si>
  <si>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</si>
  <si>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</si>
  <si>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</si>
  <si>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</si>
  <si>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</si>
  <si>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</si>
  <si>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</si>
  <si>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</si>
  <si>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</si>
  <si>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</si>
  <si>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</si>
  <si>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</si>
  <si>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</si>
  <si>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</si>
  <si>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</si>
  <si>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</si>
  <si>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</si>
  <si>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</si>
  <si>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</si>
  <si>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</si>
  <si>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</si>
  <si>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</si>
  <si>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</si>
  <si>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</si>
  <si>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</si>
  <si>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</si>
  <si>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</si>
  <si>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</si>
  <si>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</si>
  <si>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</si>
  <si>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</si>
  <si>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</si>
  <si>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</si>
  <si>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</si>
  <si>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</si>
  <si>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</si>
  <si>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</si>
  <si>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</si>
  <si>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</si>
  <si>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</si>
  <si>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</si>
  <si>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</si>
  <si>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</si>
  <si>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</si>
  <si>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</si>
  <si>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</si>
  <si>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</si>
  <si>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</si>
  <si>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</si>
  <si>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</si>
  <si>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</si>
  <si>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</si>
  <si>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</si>
  <si>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</si>
  <si>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</si>
  <si>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</si>
  <si>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</si>
  <si>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</si>
  <si>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</si>
  <si>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</si>
  <si>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</si>
  <si>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</si>
  <si>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</si>
  <si>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</si>
  <si>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</si>
  <si>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</si>
  <si>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</si>
  <si>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</si>
  <si>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</si>
  <si>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</si>
  <si>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</si>
  <si>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</si>
  <si>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</si>
  <si>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</si>
  <si>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</si>
  <si>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</si>
  <si>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</si>
  <si>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</si>
  <si>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</si>
  <si>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</si>
  <si>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</si>
  <si>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</si>
  <si>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</si>
  <si>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</si>
  <si>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</si>
  <si>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</si>
  <si>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</si>
  <si>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</si>
  <si>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</si>
  <si>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</si>
  <si>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</si>
  <si>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</si>
  <si>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</si>
  <si>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</si>
  <si>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</si>
  <si>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</si>
  <si>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</si>
  <si>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</si>
  <si>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</si>
  <si>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</si>
  <si>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</si>
  <si>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</si>
  <si>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</si>
  <si>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</si>
  <si>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</si>
  <si>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</si>
  <si>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</si>
  <si>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</si>
  <si>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</si>
  <si>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</si>
  <si>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</si>
  <si>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</si>
  <si>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</si>
  <si>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</si>
  <si>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</si>
  <si>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</si>
  <si>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</si>
  <si>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</si>
  <si>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</si>
  <si>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</si>
  <si>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</si>
  <si>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</si>
  <si>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</si>
  <si>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</si>
  <si>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</si>
  <si>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</si>
  <si>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</si>
  <si>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</si>
  <si>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</si>
  <si>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</si>
  <si>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</si>
  <si>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</si>
  <si>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</si>
  <si>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</si>
  <si>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</si>
  <si>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</si>
  <si>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</si>
  <si>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</si>
  <si>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</si>
  <si>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</si>
  <si>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</si>
  <si>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</si>
  <si>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</si>
  <si>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</si>
  <si>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</si>
  <si>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</si>
  <si>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</si>
  <si>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</si>
  <si>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</si>
  <si>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</si>
  <si>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</si>
  <si>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</si>
  <si>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</si>
  <si>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</si>
  <si>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</si>
  <si>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</si>
  <si>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</si>
  <si>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</si>
  <si>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</si>
  <si>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</si>
  <si>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</si>
  <si>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</si>
  <si>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</si>
  <si>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</si>
  <si>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</si>
  <si>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</si>
  <si>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</si>
  <si>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</si>
  <si>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</si>
  <si>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</si>
  <si>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</si>
  <si>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</si>
  <si>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</si>
  <si>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</si>
  <si>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</si>
  <si>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</si>
  <si>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</si>
  <si>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</si>
  <si>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</si>
  <si>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</si>
  <si>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</si>
  <si>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</si>
  <si>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</si>
  <si>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</si>
  <si>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</si>
  <si>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</si>
  <si>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</si>
  <si>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</si>
  <si>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</si>
  <si>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</si>
  <si>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</si>
  <si>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</si>
  <si>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</si>
  <si>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</si>
  <si>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</si>
  <si>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</si>
  <si>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</si>
  <si>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</si>
  <si>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</si>
  <si>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</si>
  <si>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</si>
  <si>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</si>
  <si>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</si>
  <si>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</si>
  <si>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</si>
  <si>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</si>
  <si>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</si>
  <si>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</si>
  <si>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</si>
  <si>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</si>
  <si>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</si>
  <si>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</si>
  <si>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</si>
  <si>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</si>
  <si>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</si>
  <si>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</si>
  <si>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</si>
  <si>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</si>
  <si>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</si>
  <si>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</si>
  <si>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</si>
  <si>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</si>
  <si>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</si>
  <si>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</si>
  <si>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</si>
  <si>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</si>
  <si>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</si>
  <si>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</si>
  <si>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</si>
  <si>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</si>
  <si>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</si>
  <si>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</si>
  <si>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</si>
  <si>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</si>
  <si>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</si>
  <si>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</si>
  <si>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</si>
  <si>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</si>
  <si>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</si>
  <si>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</si>
  <si>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</si>
  <si>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</si>
  <si>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</si>
  <si>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</si>
  <si>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</si>
  <si>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</si>
  <si>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</si>
  <si>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</si>
  <si>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</si>
  <si>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</si>
  <si>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</si>
  <si>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</si>
  <si>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</si>
  <si>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</si>
  <si>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</si>
  <si>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</si>
  <si>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</si>
  <si>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</si>
  <si>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</si>
  <si>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</si>
  <si>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</si>
  <si>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</si>
  <si>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</si>
  <si>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</si>
  <si>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</si>
  <si>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</si>
  <si>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</si>
  <si>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</si>
  <si>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</si>
  <si>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</si>
  <si>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</si>
  <si>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</si>
  <si>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</si>
  <si>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</si>
  <si>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</si>
  <si>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</si>
  <si>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</si>
  <si>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</si>
  <si>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</si>
  <si>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</si>
  <si>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</si>
  <si>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</si>
  <si>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</si>
  <si>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</si>
  <si>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</si>
  <si>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</si>
  <si>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</si>
  <si>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</si>
  <si>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</si>
  <si>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</si>
  <si>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</si>
  <si>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</si>
  <si>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</si>
  <si>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</si>
  <si>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</si>
  <si>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</si>
  <si>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</si>
  <si>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</si>
  <si>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</si>
  <si>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</si>
  <si>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</si>
  <si>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</si>
  <si>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</si>
  <si>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</si>
  <si>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</si>
  <si>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</si>
  <si>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</si>
  <si>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</si>
  <si>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</si>
  <si>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</si>
  <si>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</si>
  <si>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</si>
  <si>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</si>
  <si>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</si>
  <si>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</si>
  <si>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</si>
  <si>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</si>
  <si>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</si>
  <si>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</si>
  <si>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</si>
  <si>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</si>
  <si>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</si>
  <si>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</si>
  <si>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</si>
  <si>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</si>
  <si>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</si>
  <si>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</si>
  <si>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</si>
  <si>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</si>
  <si>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</si>
  <si>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</si>
  <si>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</si>
  <si>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</si>
  <si>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</si>
  <si>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</si>
  <si>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</si>
  <si>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</si>
  <si>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</si>
  <si>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</si>
  <si>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</si>
  <si>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</si>
  <si>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</si>
  <si>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</si>
  <si>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</si>
  <si>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</si>
  <si>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</si>
  <si>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</si>
  <si>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</si>
  <si>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</si>
  <si>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</si>
  <si>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</si>
  <si>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</si>
  <si>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</si>
  <si>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</si>
  <si>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</si>
  <si>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</si>
  <si>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</si>
  <si>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</si>
  <si>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</si>
  <si>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</si>
  <si>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</si>
  <si>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</si>
  <si>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</si>
  <si>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</si>
  <si>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</si>
  <si>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</si>
  <si>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</si>
  <si>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</si>
  <si>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</si>
  <si>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</si>
  <si>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</si>
  <si>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</si>
  <si>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</si>
  <si>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</si>
  <si>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</si>
  <si>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</si>
  <si>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</si>
  <si>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</si>
  <si>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</si>
  <si>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</si>
  <si>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</si>
  <si>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</si>
  <si>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</si>
  <si>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</si>
  <si>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</si>
  <si>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</si>
  <si>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</si>
  <si>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</si>
  <si>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</si>
  <si>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</si>
  <si>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</si>
  <si>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</si>
  <si>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</si>
  <si>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</si>
  <si>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</si>
  <si>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</si>
  <si>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</si>
  <si>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</si>
  <si>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</si>
  <si>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</si>
  <si>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</si>
  <si>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</si>
  <si>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</si>
  <si>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</si>
  <si>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</si>
  <si>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</si>
  <si>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</si>
  <si>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</si>
  <si>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</si>
  <si>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</si>
  <si>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</si>
  <si>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</si>
  <si>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</si>
  <si>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</si>
  <si>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</si>
  <si>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</si>
  <si>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</si>
  <si>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</si>
  <si>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</si>
  <si>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</si>
  <si>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</si>
  <si>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</si>
  <si>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</si>
  <si>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</si>
  <si>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</si>
  <si>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</si>
  <si>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</si>
  <si>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</si>
  <si>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</si>
  <si>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</si>
  <si>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</si>
  <si>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</si>
  <si>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</si>
  <si>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</si>
  <si>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</si>
  <si>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</si>
  <si>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</si>
  <si>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</si>
  <si>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</si>
  <si>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</si>
  <si>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</si>
  <si>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</si>
  <si>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</si>
  <si>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</si>
  <si>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</si>
  <si>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</si>
  <si>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</si>
  <si>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</si>
  <si>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</si>
  <si>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</si>
  <si>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</si>
  <si>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</si>
  <si>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</si>
  <si>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</si>
  <si>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</si>
  <si>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</si>
  <si>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</si>
  <si>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</si>
  <si>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</si>
  <si>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</si>
  <si>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</si>
  <si>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</si>
  <si>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</si>
  <si>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</si>
  <si>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</si>
  <si>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</si>
  <si>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</si>
  <si>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</si>
  <si>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</si>
  <si>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</si>
  <si>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</si>
  <si>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</si>
  <si>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</si>
  <si>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</si>
  <si>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</si>
  <si>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</si>
  <si>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</si>
  <si>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</si>
  <si>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</si>
  <si>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</si>
  <si>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</si>
  <si>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</si>
  <si>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</si>
  <si>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</si>
  <si>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</si>
  <si>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</si>
  <si>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</si>
  <si>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</si>
  <si>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</si>
  <si>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</si>
  <si>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</si>
  <si>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</si>
  <si>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</si>
  <si>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</si>
  <si>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</si>
  <si>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</si>
  <si>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</si>
  <si>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</si>
  <si>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</si>
  <si>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</si>
  <si>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</si>
  <si>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</si>
  <si>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</si>
  <si>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</si>
  <si>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</si>
  <si>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</si>
  <si>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</si>
  <si>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</si>
  <si>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</si>
  <si>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</si>
  <si>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</si>
  <si>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</si>
  <si>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</si>
  <si>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</si>
  <si>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</si>
  <si>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</si>
  <si>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</si>
  <si>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</si>
  <si>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</si>
  <si>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</si>
  <si>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</si>
  <si>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</si>
  <si>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</si>
  <si>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</si>
  <si>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</si>
  <si>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</si>
  <si>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</si>
  <si>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</si>
  <si>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</si>
  <si>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</si>
  <si>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</si>
  <si>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</si>
  <si>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</si>
  <si>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</si>
  <si>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</si>
  <si>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</si>
  <si>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</si>
  <si>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</si>
  <si>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</si>
  <si>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</si>
  <si>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</si>
  <si>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</si>
  <si>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</si>
  <si>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</si>
  <si>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</si>
  <si>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</si>
  <si>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</si>
  <si>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</si>
  <si>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</si>
  <si>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</si>
  <si>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</si>
  <si>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</si>
  <si>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</si>
  <si>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</si>
  <si>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</si>
  <si>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</si>
  <si>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</si>
  <si>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</si>
  <si>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</si>
  <si>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</si>
  <si>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</si>
  <si>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</si>
  <si>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</si>
  <si>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</si>
  <si>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</si>
  <si>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</si>
  <si>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</si>
  <si>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</si>
  <si>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</si>
  <si>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</si>
  <si>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</si>
  <si>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</si>
  <si>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</si>
  <si>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</si>
  <si>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</si>
  <si>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</si>
  <si>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</si>
  <si>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</si>
  <si>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</si>
  <si>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</si>
  <si>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</si>
  <si>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</si>
  <si>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</si>
  <si>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</si>
  <si>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</si>
  <si>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</si>
  <si>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</si>
  <si>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</si>
  <si>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</si>
  <si>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</si>
  <si>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</si>
  <si>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</si>
  <si>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</si>
  <si>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</si>
  <si>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</si>
  <si>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</si>
  <si>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</si>
  <si>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</si>
  <si>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</si>
  <si>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</si>
  <si>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</si>
  <si>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</si>
  <si>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</si>
  <si>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</si>
  <si>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</si>
  <si>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</si>
  <si>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</si>
  <si>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</si>
  <si>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</si>
  <si>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</si>
  <si>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</si>
  <si>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</si>
  <si>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</si>
  <si>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</si>
  <si>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</si>
  <si>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</si>
  <si>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</si>
  <si>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</si>
  <si>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</si>
  <si>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</si>
  <si>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</si>
  <si>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</si>
  <si>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</si>
  <si>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</si>
  <si>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</si>
  <si>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</si>
  <si>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</si>
  <si>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</si>
  <si>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</si>
  <si>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</si>
  <si>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</si>
  <si>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</si>
  <si>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</si>
  <si>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</si>
  <si>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</si>
  <si>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</si>
  <si>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</si>
  <si>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</si>
  <si>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</si>
  <si>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</si>
  <si>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</si>
  <si>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</si>
  <si>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</si>
  <si>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</si>
  <si>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</si>
  <si>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</si>
  <si>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</si>
  <si>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</si>
  <si>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</si>
  <si>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</si>
  <si>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</si>
  <si>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</si>
  <si>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</si>
  <si>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</si>
  <si>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</si>
  <si>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</si>
  <si>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</si>
  <si>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</si>
  <si>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</si>
  <si>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</si>
  <si>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</si>
  <si>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</si>
  <si>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</si>
  <si>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</si>
  <si>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</si>
  <si>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</si>
  <si>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</si>
  <si>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</si>
  <si>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</si>
  <si>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</si>
  <si>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</si>
  <si>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</si>
  <si>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</si>
  <si>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</si>
  <si>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</si>
  <si>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</si>
  <si>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</si>
  <si>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</si>
  <si>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</si>
  <si>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</si>
  <si>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</si>
  <si>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</si>
  <si>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</si>
  <si>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</si>
  <si>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</si>
  <si>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</si>
  <si>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</si>
  <si>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</si>
  <si>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</si>
  <si>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</si>
  <si>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</si>
  <si>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</si>
  <si>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</si>
  <si>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</si>
  <si>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</si>
  <si>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</si>
  <si>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</si>
  <si>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</si>
  <si>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</si>
  <si>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</si>
  <si>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</si>
  <si>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</si>
  <si>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</si>
  <si>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</si>
  <si>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</si>
  <si>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</si>
  <si>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</si>
  <si>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</si>
  <si>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</si>
  <si>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</si>
  <si>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</si>
  <si>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</si>
  <si>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</si>
  <si>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</si>
  <si>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</si>
  <si>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</si>
  <si>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</si>
  <si>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</si>
  <si>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</si>
  <si>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</si>
  <si>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</si>
  <si>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</si>
  <si>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</si>
  <si>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</si>
  <si>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</si>
  <si>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</si>
  <si>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</si>
  <si>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</si>
  <si>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</si>
  <si>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</si>
  <si>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</si>
  <si>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</si>
  <si>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</si>
  <si>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</si>
  <si>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</si>
  <si>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</si>
  <si>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</si>
  <si>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</si>
  <si>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</si>
  <si>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</si>
  <si>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</si>
  <si>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</si>
  <si>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</si>
  <si>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</si>
  <si>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</si>
  <si>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</si>
  <si>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</si>
  <si>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</si>
  <si>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</si>
  <si>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</si>
  <si>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</si>
  <si>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</si>
  <si>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</si>
  <si>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</si>
  <si>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</si>
  <si>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</si>
  <si>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</si>
  <si>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</si>
  <si>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</si>
  <si>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</si>
  <si>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</si>
  <si>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</si>
  <si>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</si>
  <si>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</si>
  <si>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</si>
  <si>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</si>
  <si>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</si>
  <si>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</si>
  <si>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</si>
  <si>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</si>
  <si>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</si>
  <si>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</si>
  <si>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</si>
  <si>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</si>
  <si>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</si>
  <si>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</si>
  <si>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</si>
  <si>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</si>
  <si>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</si>
  <si>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</si>
  <si>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</si>
  <si>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</si>
  <si>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</si>
  <si>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</si>
  <si>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</si>
  <si>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</si>
  <si>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</si>
  <si>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</si>
  <si>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</si>
  <si>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</si>
  <si>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</si>
  <si>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</si>
  <si>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</si>
  <si>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</si>
  <si>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</si>
  <si>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</si>
  <si>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</si>
  <si>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</si>
  <si>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</si>
  <si>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</si>
  <si>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</si>
  <si>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</si>
  <si>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</si>
  <si>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</si>
  <si>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</si>
  <si>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</si>
  <si>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</si>
  <si>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</si>
  <si>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</si>
  <si>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</si>
  <si>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</si>
  <si>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</si>
  <si>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</si>
  <si>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</si>
  <si>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</si>
  <si>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</si>
  <si>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</si>
  <si>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</si>
  <si>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</si>
  <si>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</si>
  <si>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</si>
  <si>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</si>
  <si>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</si>
  <si>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</si>
  <si>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</si>
  <si>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</si>
  <si>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</si>
  <si>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</si>
  <si>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</si>
  <si>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</si>
  <si>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</si>
  <si>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</si>
  <si>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</si>
  <si>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</si>
  <si>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</si>
  <si>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</si>
  <si>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</si>
  <si>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</si>
  <si>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</si>
  <si>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</si>
  <si>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</si>
  <si>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</si>
  <si>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</si>
  <si>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</si>
  <si>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</si>
  <si>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</si>
  <si>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</si>
  <si>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</si>
  <si>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</si>
  <si>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</si>
  <si>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</si>
  <si>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</si>
  <si>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</si>
  <si>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</si>
  <si>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</si>
  <si>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</si>
  <si>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</si>
  <si>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</si>
  <si>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</si>
  <si>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</si>
  <si>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</si>
  <si>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</si>
  <si>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</si>
  <si>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</si>
  <si>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</si>
  <si>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</si>
  <si>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</si>
  <si>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</si>
  <si>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</si>
  <si>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</si>
  <si>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</si>
  <si>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</si>
  <si>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</si>
  <si>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</si>
  <si>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</si>
  <si>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</si>
  <si>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</si>
  <si>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</si>
  <si>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</si>
  <si>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</si>
  <si>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</si>
  <si>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</si>
  <si>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</si>
  <si>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</si>
  <si>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</si>
  <si>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</si>
  <si>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</si>
  <si>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</si>
  <si>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</si>
  <si>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</si>
  <si>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</si>
  <si>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</si>
  <si>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</si>
  <si>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</si>
  <si>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</si>
  <si>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</si>
  <si>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</si>
  <si>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</si>
  <si>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</si>
  <si>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</si>
  <si>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</si>
  <si>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</si>
  <si>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</si>
  <si>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</si>
  <si>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</si>
  <si>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</si>
  <si>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</si>
  <si>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</si>
  <si>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</si>
  <si>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</si>
  <si>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</si>
  <si>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</si>
  <si>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</si>
  <si>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</si>
  <si>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</si>
  <si>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</si>
  <si>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</si>
  <si>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</si>
  <si>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</si>
  <si>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</si>
  <si>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</si>
  <si>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</si>
  <si>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</si>
  <si>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</si>
  <si>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</si>
  <si>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</si>
  <si>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</si>
  <si>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</si>
  <si>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</si>
  <si>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</si>
  <si>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</si>
  <si>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</si>
  <si>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</si>
  <si>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</si>
  <si>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</si>
  <si>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</si>
  <si>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</si>
  <si>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</si>
  <si>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</si>
  <si>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</si>
  <si>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</si>
  <si>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</si>
  <si>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</si>
  <si>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</si>
  <si>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</si>
  <si>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</si>
  <si>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</si>
  <si>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</si>
  <si>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</si>
  <si>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</si>
  <si>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</si>
  <si>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</si>
  <si>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</si>
  <si>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</si>
  <si>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</si>
  <si>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</si>
  <si>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</si>
  <si>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</si>
  <si>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</si>
  <si>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</si>
  <si>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</si>
  <si>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</si>
  <si>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</si>
  <si>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</si>
  <si>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</si>
  <si>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</si>
  <si>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</si>
  <si>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</si>
  <si>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</si>
  <si>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</si>
  <si>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</si>
  <si>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</si>
  <si>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</si>
  <si>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</si>
  <si>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</si>
  <si>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</si>
  <si>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</si>
  <si>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</si>
  <si>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</si>
  <si>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</si>
  <si>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</si>
  <si>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</si>
  <si>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</si>
  <si>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</si>
  <si>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</si>
  <si>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</si>
  <si>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</si>
  <si>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</si>
  <si>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</si>
  <si>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</si>
  <si>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</si>
  <si>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</si>
  <si>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</si>
  <si>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</si>
  <si>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</si>
  <si>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</si>
  <si>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</si>
  <si>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</si>
  <si>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</si>
  <si>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</si>
  <si>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</si>
  <si>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</si>
  <si>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</si>
  <si>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</si>
  <si>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</si>
  <si>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</si>
  <si>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</si>
  <si>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</si>
  <si>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</si>
  <si>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</si>
  <si>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</si>
  <si>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</si>
  <si>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</si>
  <si>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</si>
  <si>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</si>
  <si>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</si>
  <si>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</si>
  <si>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</si>
  <si>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</si>
  <si>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</si>
  <si>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</si>
  <si>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</si>
  <si>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</si>
  <si>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</si>
  <si>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</si>
  <si>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</si>
  <si>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</si>
  <si>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</si>
  <si>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</si>
  <si>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</si>
  <si>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</si>
  <si>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</si>
  <si>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</si>
  <si>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</si>
  <si>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</si>
  <si>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</si>
  <si>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</si>
  <si>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</si>
  <si>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</si>
  <si>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</si>
  <si>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</si>
  <si>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</si>
  <si>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</si>
  <si>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</si>
  <si>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</si>
  <si>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</si>
  <si>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</si>
  <si>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</si>
  <si>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</si>
  <si>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</si>
  <si>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</si>
  <si>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</si>
  <si>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</si>
  <si>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</si>
  <si>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</si>
  <si>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</si>
  <si>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</si>
  <si>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</si>
  <si>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</si>
  <si>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</si>
  <si>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</si>
  <si>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</si>
  <si>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</si>
  <si>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</si>
  <si>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</si>
  <si>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</si>
  <si>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</si>
  <si>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</si>
  <si>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</si>
  <si>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</si>
  <si>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</si>
  <si>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</si>
  <si>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</si>
  <si>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</si>
  <si>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</si>
  <si>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</si>
  <si>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</si>
  <si>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</si>
  <si>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</si>
  <si>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</si>
  <si>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</si>
  <si>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</si>
  <si>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</si>
  <si>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</si>
  <si>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</si>
  <si>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</si>
  <si>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</si>
  <si>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</si>
  <si>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</si>
  <si>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</si>
  <si>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</si>
  <si>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</si>
  <si>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</si>
  <si>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</si>
  <si>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</si>
  <si>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</si>
  <si>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</si>
  <si>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</si>
  <si>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</si>
  <si>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</si>
  <si>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</si>
  <si>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</si>
  <si>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</si>
  <si>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</si>
  <si>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</si>
  <si>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</si>
  <si>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</si>
  <si>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</si>
  <si>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</si>
  <si>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</si>
  <si>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</si>
  <si>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</si>
  <si>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</si>
  <si>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</si>
  <si>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</si>
  <si>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</si>
  <si>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</si>
  <si>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</si>
  <si>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</si>
  <si>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</si>
  <si>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</si>
  <si>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</si>
  <si>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</si>
  <si>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</si>
  <si>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</si>
  <si>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</si>
  <si>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</si>
  <si>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</si>
  <si>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</si>
  <si>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</si>
  <si>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</si>
  <si>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</si>
  <si>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</si>
  <si>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</si>
  <si>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</si>
  <si>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</si>
  <si>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</si>
  <si>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</si>
  <si>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</si>
  <si>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</si>
  <si>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</si>
  <si>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</si>
  <si>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</si>
  <si>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</si>
  <si>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</si>
  <si>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</si>
  <si>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</si>
  <si>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</si>
  <si>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</si>
  <si>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</si>
  <si>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</si>
  <si>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</si>
  <si>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</si>
  <si>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</si>
  <si>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</si>
  <si>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</si>
  <si>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</si>
  <si>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</si>
  <si>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</si>
  <si>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</si>
  <si>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</si>
  <si>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</si>
  <si>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</si>
  <si>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</si>
  <si>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</si>
  <si>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</si>
  <si>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</si>
  <si>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</si>
  <si>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</si>
  <si>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</si>
  <si>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</si>
  <si>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</si>
  <si>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</si>
  <si>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</si>
  <si>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</si>
  <si>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</si>
  <si>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</si>
  <si>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</si>
  <si>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</si>
  <si>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</si>
  <si>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</si>
  <si>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</si>
  <si>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</si>
  <si>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</si>
  <si>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</si>
  <si>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</si>
  <si>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</si>
  <si>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</si>
  <si>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</si>
  <si>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</si>
  <si>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</si>
  <si>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</si>
  <si>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</si>
  <si>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</si>
  <si>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</si>
  <si>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</si>
  <si>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</si>
  <si>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</si>
  <si>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</si>
  <si>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</si>
  <si>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</si>
  <si>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</si>
  <si>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</si>
  <si>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</si>
  <si>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</si>
  <si>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</si>
  <si>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</si>
  <si>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</si>
  <si>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</si>
  <si>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</si>
  <si>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</si>
  <si>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</si>
  <si>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</si>
  <si>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</si>
  <si>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</si>
  <si>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</si>
  <si>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</si>
  <si>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</si>
  <si>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</si>
  <si>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</si>
  <si>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</si>
  <si>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</si>
  <si>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</si>
  <si>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</si>
  <si>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</si>
  <si>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</si>
  <si>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</si>
  <si>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</si>
  <si>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</si>
  <si>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</si>
  <si>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</si>
  <si>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</si>
  <si>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</si>
  <si>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</si>
  <si>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</si>
  <si>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</si>
  <si>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</si>
  <si>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</si>
  <si>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</si>
  <si>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</si>
  <si>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</si>
  <si>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</si>
  <si>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</si>
  <si>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</si>
  <si>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</si>
  <si>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</si>
  <si>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</si>
  <si>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</si>
  <si>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</si>
  <si>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</si>
  <si>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</si>
  <si>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</si>
  <si>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</si>
  <si>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</si>
  <si>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</si>
  <si>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</si>
  <si>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</si>
  <si>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</si>
  <si>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</si>
  <si>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</si>
  <si>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</si>
  <si>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</si>
  <si>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</si>
  <si>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</si>
  <si>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</si>
  <si>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</si>
  <si>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</si>
  <si>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</si>
  <si>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</si>
  <si>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</si>
  <si>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</si>
  <si>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</si>
  <si>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</si>
  <si>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</si>
  <si>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</si>
  <si>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</si>
  <si>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</si>
  <si>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</si>
  <si>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</si>
  <si>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</si>
  <si>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</si>
  <si>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</si>
  <si>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</si>
  <si>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</si>
  <si>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</si>
  <si>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</si>
  <si>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</si>
  <si>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</si>
  <si>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</si>
  <si>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</si>
  <si>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</si>
  <si>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</si>
  <si>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</si>
  <si>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</si>
  <si>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</si>
  <si>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</si>
  <si>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</si>
  <si>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</si>
  <si>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</si>
  <si>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</si>
  <si>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</si>
  <si>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</si>
  <si>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</si>
  <si>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</si>
  <si>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</si>
  <si>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</si>
  <si>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</si>
  <si>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</si>
  <si>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</si>
  <si>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</si>
  <si>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</si>
  <si>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</si>
  <si>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</si>
  <si>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</si>
  <si>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</si>
  <si>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</si>
  <si>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</si>
  <si>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</si>
  <si>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</si>
  <si>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</si>
  <si>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</si>
  <si>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</si>
  <si>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</si>
  <si>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</si>
  <si>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</si>
  <si>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</si>
  <si>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</si>
  <si>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</si>
  <si>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</si>
  <si>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</si>
  <si>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</si>
  <si>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</si>
  <si>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</si>
  <si>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</si>
  <si>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</si>
  <si>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</si>
  <si>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</si>
  <si>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</si>
  <si>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</si>
  <si>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</si>
  <si>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</si>
  <si>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</si>
  <si>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</si>
  <si>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</si>
  <si>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</si>
  <si>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</si>
  <si>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</si>
  <si>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</si>
  <si>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</si>
  <si>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</si>
  <si>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</si>
  <si>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</si>
  <si>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</si>
  <si>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</si>
  <si>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</si>
  <si>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</si>
  <si>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</si>
  <si>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</si>
  <si>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</si>
  <si>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</si>
  <si>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</si>
  <si>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</si>
  <si>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</si>
  <si>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</si>
  <si>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</si>
  <si>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</si>
  <si>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</si>
  <si>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</si>
  <si>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</si>
  <si>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</si>
  <si>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</si>
  <si>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</si>
  <si>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</si>
  <si>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</si>
  <si>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</si>
  <si>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</si>
  <si>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</si>
  <si>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</si>
  <si>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</si>
  <si>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</si>
  <si>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</si>
  <si>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</si>
  <si>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</si>
  <si>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</si>
  <si>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</si>
  <si>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</si>
  <si>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</si>
  <si>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</si>
  <si>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</si>
  <si>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</si>
  <si>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</si>
  <si>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</si>
  <si>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</si>
  <si>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</si>
  <si>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</si>
  <si>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</si>
  <si>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</si>
  <si>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</si>
  <si>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</si>
  <si>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</si>
  <si>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</si>
  <si>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</si>
  <si>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</si>
  <si>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</si>
  <si>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</si>
  <si>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</si>
  <si>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</si>
  <si>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</si>
  <si>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</si>
  <si>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</si>
  <si>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</si>
  <si>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</si>
  <si>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</si>
  <si>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</si>
  <si>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</si>
  <si>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</si>
  <si>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</si>
  <si>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</si>
  <si>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</si>
  <si>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</si>
  <si>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</si>
  <si>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</si>
  <si>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</si>
  <si>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</si>
  <si>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</si>
  <si>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</si>
  <si>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</si>
  <si>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</si>
  <si>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</si>
  <si>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</si>
  <si>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</si>
  <si>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</si>
  <si>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</si>
  <si>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</si>
  <si>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</si>
  <si>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</si>
  <si>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</si>
  <si>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</si>
  <si>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</si>
  <si>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</si>
  <si>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</si>
  <si>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</si>
  <si>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</si>
  <si>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</si>
  <si>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</si>
  <si>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</si>
  <si>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</si>
  <si>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</si>
  <si>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</si>
  <si>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</si>
  <si>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</si>
  <si>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</si>
  <si>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</si>
  <si>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</si>
  <si>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</si>
  <si>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</si>
  <si>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</si>
  <si>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</si>
  <si>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</si>
  <si>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</si>
  <si>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</si>
  <si>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</si>
  <si>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</si>
  <si>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</si>
  <si>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</si>
  <si>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</si>
  <si>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</si>
  <si>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</si>
  <si>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</si>
  <si>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</si>
  <si>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</si>
  <si>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</si>
  <si>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</si>
  <si>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</si>
  <si>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</si>
  <si>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</si>
  <si>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</si>
  <si>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</si>
  <si>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</si>
  <si>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</si>
  <si>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</si>
  <si>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</si>
  <si>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</si>
  <si>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</si>
  <si>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</si>
  <si>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</si>
  <si>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</si>
  <si>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</si>
  <si>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</si>
  <si>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</si>
  <si>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</si>
  <si>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</si>
  <si>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</si>
  <si>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</si>
  <si>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</si>
  <si>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</si>
  <si>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</si>
  <si>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</si>
  <si>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</si>
  <si>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</si>
  <si>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</si>
  <si>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</si>
  <si>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</si>
  <si>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</si>
  <si>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</si>
  <si>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</si>
  <si>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</si>
  <si>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</si>
  <si>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</si>
  <si>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</si>
  <si>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</si>
  <si>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</si>
  <si>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</si>
  <si>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</si>
  <si>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</si>
  <si>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</si>
  <si>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</si>
  <si>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</si>
  <si>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</si>
  <si>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</si>
  <si>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</si>
  <si>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</si>
  <si>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</si>
  <si>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</si>
  <si>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</si>
  <si>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</si>
  <si>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</si>
  <si>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</si>
  <si>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</si>
  <si>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</si>
  <si>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</si>
  <si>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</si>
  <si>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</si>
  <si>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</si>
  <si>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</si>
  <si>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</si>
  <si>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</si>
  <si>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</si>
  <si>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</si>
  <si>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</si>
  <si>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</si>
  <si>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</si>
  <si>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</si>
  <si>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</si>
  <si>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</si>
  <si>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</si>
  <si>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</si>
  <si>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</si>
  <si>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</si>
  <si>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</si>
  <si>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</si>
  <si>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</si>
  <si>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</si>
  <si>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</si>
  <si>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</si>
  <si>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</si>
  <si>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</si>
  <si>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</si>
  <si>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</si>
  <si>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</si>
  <si>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</si>
  <si>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</si>
  <si>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</si>
  <si>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</si>
  <si>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</si>
  <si>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</si>
  <si>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</si>
  <si>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</si>
  <si>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</si>
  <si>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</si>
  <si>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</si>
  <si>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</si>
  <si>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</si>
  <si>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</si>
  <si>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</si>
  <si>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</si>
  <si>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</si>
  <si>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</si>
  <si>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</si>
  <si>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</si>
  <si>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</si>
  <si>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</si>
  <si>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</si>
  <si>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</si>
  <si>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</si>
  <si>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</si>
  <si>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</si>
  <si>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</si>
  <si>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</si>
  <si>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</si>
  <si>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</si>
  <si>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</si>
  <si>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</si>
  <si>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</si>
  <si>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</si>
  <si>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</si>
  <si>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</si>
  <si>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</si>
  <si>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</si>
  <si>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</si>
  <si>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</si>
  <si>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</si>
  <si>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</si>
  <si>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</si>
  <si>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</si>
  <si>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</si>
  <si>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</si>
  <si>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</si>
  <si>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</si>
  <si>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</si>
  <si>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</si>
  <si>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</si>
  <si>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</si>
  <si>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</si>
  <si>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</si>
  <si>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</si>
  <si>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</si>
  <si>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</si>
  <si>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</si>
  <si>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</si>
  <si>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</si>
  <si>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</si>
  <si>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</si>
  <si>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</si>
  <si>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</si>
  <si>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</si>
  <si>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</si>
  <si>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</si>
  <si>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</si>
  <si>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</si>
  <si>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</si>
  <si>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</si>
  <si>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</si>
  <si>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</si>
  <si>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</si>
  <si>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</si>
  <si>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</si>
  <si>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</si>
  <si>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</si>
  <si>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</si>
  <si>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</si>
  <si>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</si>
  <si>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</si>
  <si>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</si>
  <si>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</si>
  <si>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</si>
  <si>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</si>
  <si>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</si>
  <si>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</si>
  <si>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</si>
  <si>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</si>
  <si>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</si>
  <si>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</si>
  <si>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</si>
  <si>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</si>
  <si>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</si>
  <si>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</si>
  <si>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</si>
  <si>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</si>
  <si>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</si>
  <si>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</si>
  <si>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</si>
  <si>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</si>
  <si>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</si>
  <si>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</si>
  <si>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</si>
  <si>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</si>
  <si>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</si>
  <si>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</si>
  <si>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</si>
  <si>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</si>
  <si>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</si>
  <si>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</si>
  <si>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</si>
  <si>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</si>
  <si>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</si>
  <si>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</si>
  <si>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</si>
  <si>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</si>
  <si>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</si>
  <si>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</si>
  <si>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</si>
  <si>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</si>
  <si>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</si>
  <si>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</si>
  <si>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</si>
  <si>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</si>
  <si>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</si>
  <si>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</si>
  <si>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</si>
  <si>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</si>
  <si>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</si>
  <si>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</si>
  <si>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</si>
  <si>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</si>
  <si>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</si>
  <si>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</si>
  <si>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</si>
  <si>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</si>
  <si>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</si>
  <si>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</si>
  <si>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</si>
  <si>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</si>
  <si>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</si>
  <si>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</si>
  <si>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</si>
  <si>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</si>
  <si>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</si>
  <si>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</si>
  <si>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</si>
  <si>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</si>
  <si>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</si>
  <si>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</si>
  <si>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</si>
  <si>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</si>
  <si>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</si>
  <si>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</si>
  <si>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</si>
  <si>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</si>
  <si>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</si>
  <si>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</si>
  <si>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</si>
  <si>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</si>
  <si>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</si>
  <si>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</si>
  <si>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</si>
  <si>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</si>
  <si>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</si>
  <si>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</si>
  <si>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</si>
  <si>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</si>
  <si>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</si>
  <si>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</si>
  <si>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</si>
  <si>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</si>
  <si>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</si>
  <si>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</si>
  <si>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</si>
  <si>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</si>
  <si>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</si>
  <si>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</si>
  <si>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</si>
  <si>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</si>
  <si>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</si>
  <si>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</si>
  <si>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</si>
  <si>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</si>
  <si>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</si>
  <si>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</si>
  <si>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</si>
  <si>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</si>
  <si>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</si>
  <si>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</si>
  <si>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</si>
  <si>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</si>
  <si>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</si>
  <si>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</si>
  <si>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</si>
  <si>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</si>
  <si>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</si>
  <si>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</si>
  <si>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</si>
  <si>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</si>
  <si>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</si>
  <si>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</si>
  <si>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</si>
  <si>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</si>
  <si>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</si>
  <si>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</si>
  <si>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</si>
  <si>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</si>
  <si>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</si>
  <si>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</si>
  <si>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</si>
  <si>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</si>
  <si>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</si>
  <si>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</si>
  <si>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</si>
  <si>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</si>
  <si>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</si>
  <si>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</si>
  <si>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</si>
  <si>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</si>
  <si>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</si>
  <si>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</si>
  <si>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</si>
  <si>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</si>
  <si>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</si>
  <si>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</si>
  <si>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</si>
  <si>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</si>
  <si>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</si>
  <si>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</si>
  <si>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</si>
  <si>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</si>
  <si>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</si>
  <si>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</si>
  <si>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</si>
  <si>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</si>
  <si>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</si>
  <si>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</si>
  <si>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</si>
  <si>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</si>
  <si>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</si>
  <si>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</si>
  <si>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</si>
  <si>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</si>
  <si>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</si>
  <si>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</si>
  <si>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</si>
  <si>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</si>
  <si>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</si>
  <si>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</si>
  <si>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</si>
  <si>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</si>
  <si>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</si>
  <si>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</si>
  <si>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</si>
  <si>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</si>
  <si>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</si>
  <si>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</si>
  <si>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</si>
  <si>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</si>
  <si>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</si>
  <si>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</si>
  <si>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</si>
  <si>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</si>
  <si>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</si>
  <si>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</si>
  <si>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</si>
  <si>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</si>
  <si>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</si>
  <si>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</si>
  <si>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</si>
  <si>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</si>
  <si>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</si>
  <si>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</si>
  <si>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</si>
  <si>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</si>
  <si>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</si>
  <si>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</si>
  <si>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</si>
  <si>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</si>
  <si>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</si>
  <si>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</si>
  <si>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</si>
  <si>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</si>
  <si>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</si>
  <si>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</si>
  <si>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</si>
  <si>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</si>
  <si>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</si>
  <si>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</si>
  <si>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</si>
  <si>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</si>
  <si>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</si>
  <si>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</si>
  <si>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</si>
  <si>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</si>
  <si>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</si>
  <si>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</si>
  <si>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</si>
  <si>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</si>
  <si>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</si>
  <si>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</si>
  <si>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</si>
  <si>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</si>
  <si>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</si>
  <si>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</si>
  <si>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</si>
  <si>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</si>
  <si>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</si>
  <si>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</si>
  <si>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</si>
  <si>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</si>
  <si>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</si>
  <si>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</si>
  <si>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</si>
  <si>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</si>
  <si>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</si>
  <si>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</si>
  <si>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</si>
  <si>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</si>
  <si>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</si>
  <si>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</si>
  <si>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</si>
  <si>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</si>
  <si>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</si>
  <si>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</si>
  <si>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</si>
  <si>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</si>
  <si>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</si>
  <si>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</si>
  <si>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</si>
  <si>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</si>
  <si>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</si>
  <si>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</si>
  <si>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</si>
  <si>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</si>
  <si>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</si>
  <si>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</si>
  <si>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</si>
  <si>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</si>
  <si>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</si>
  <si>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</si>
  <si>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</si>
  <si>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</si>
  <si>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</si>
  <si>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</si>
  <si>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</si>
  <si>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</si>
  <si>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</si>
  <si>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</si>
  <si>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</si>
  <si>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</si>
  <si>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</si>
  <si>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</si>
  <si>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</si>
  <si>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</si>
  <si>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</si>
  <si>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</si>
  <si>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</si>
  <si>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</si>
  <si>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</si>
  <si>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</si>
  <si>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</si>
  <si>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</si>
  <si>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</si>
  <si>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</si>
  <si>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</si>
  <si>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</si>
  <si>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</si>
  <si>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</si>
  <si>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</si>
  <si>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</si>
  <si>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</si>
  <si>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</si>
  <si>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</si>
  <si>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</si>
  <si>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</si>
  <si>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</si>
  <si>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</si>
  <si>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</si>
  <si>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</si>
  <si>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</si>
  <si>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</si>
  <si>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</si>
  <si>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</si>
  <si>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</si>
  <si>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</si>
  <si>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</si>
  <si>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</si>
  <si>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</si>
  <si>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</si>
  <si>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</si>
  <si>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</si>
  <si>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</si>
  <si>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</si>
  <si>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</si>
  <si>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</si>
  <si>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</si>
  <si>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</si>
  <si>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</si>
  <si>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</si>
  <si>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</si>
  <si>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</si>
  <si>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</si>
  <si>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</si>
  <si>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</si>
  <si>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</si>
  <si>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</si>
  <si>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</si>
  <si>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</si>
  <si>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</si>
  <si>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</si>
  <si>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</si>
  <si>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</si>
  <si>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</si>
  <si>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</si>
  <si>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</si>
  <si>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</si>
  <si>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</si>
  <si>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</si>
  <si>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</si>
  <si>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</si>
  <si>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</si>
  <si>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</si>
  <si>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</si>
  <si>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</si>
  <si>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</si>
  <si>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</si>
  <si>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</si>
  <si>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</si>
  <si>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</si>
  <si>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</si>
  <si>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</si>
  <si>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</si>
  <si>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</si>
  <si>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</si>
  <si>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</si>
  <si>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</si>
  <si>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</si>
  <si>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</si>
  <si>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</si>
  <si>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</si>
  <si>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</si>
  <si>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</si>
  <si>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</si>
  <si>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</si>
  <si>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</si>
  <si>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</si>
  <si>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</si>
  <si>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</si>
  <si>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</si>
  <si>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</si>
  <si>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</si>
  <si>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</si>
  <si>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</si>
  <si>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</si>
  <si>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</si>
  <si>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</si>
  <si>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</si>
  <si>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</si>
  <si>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</si>
  <si>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</si>
  <si>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</si>
  <si>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</si>
  <si>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</si>
  <si>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</si>
  <si>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</si>
  <si>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</si>
  <si>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</si>
  <si>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</si>
  <si>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</si>
  <si>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</si>
  <si>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</si>
  <si>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</si>
  <si>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</si>
  <si>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</si>
  <si>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</si>
  <si>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</si>
  <si>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</si>
  <si>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</si>
  <si>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</si>
  <si>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</si>
  <si>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</si>
  <si>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</si>
  <si>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</si>
  <si>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</si>
  <si>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</si>
  <si>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</si>
  <si>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</si>
  <si>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</si>
  <si>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</si>
  <si>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</si>
  <si>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</si>
  <si>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</si>
  <si>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</si>
  <si>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</si>
  <si>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</si>
  <si>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</si>
  <si>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</si>
  <si>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</si>
  <si>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</si>
  <si>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</si>
  <si>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</si>
  <si>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</si>
  <si>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</si>
  <si>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</si>
  <si>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</si>
  <si>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</si>
  <si>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</si>
  <si>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</si>
  <si>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</si>
  <si>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</si>
  <si>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</si>
  <si>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</si>
  <si>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</si>
  <si>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</si>
  <si>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</si>
  <si>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</si>
  <si>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</si>
  <si>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</si>
  <si>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</si>
  <si>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</si>
  <si>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</si>
  <si>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</si>
  <si>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</si>
  <si>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</si>
  <si>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</si>
  <si>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</si>
  <si>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</si>
  <si>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</si>
  <si>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</si>
  <si>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</si>
  <si>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</si>
  <si>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</si>
  <si>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</si>
  <si>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</si>
  <si>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</si>
  <si>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</si>
  <si>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</si>
  <si>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</si>
  <si>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</si>
  <si>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</si>
  <si>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</si>
  <si>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</si>
  <si>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</si>
  <si>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</si>
  <si>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</si>
  <si>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</si>
  <si>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</si>
  <si>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</si>
  <si>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</si>
  <si>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</si>
  <si>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</si>
  <si>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</si>
  <si>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</si>
  <si>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</si>
  <si>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</si>
  <si>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</si>
  <si>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</si>
  <si>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</si>
  <si>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</si>
  <si>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</si>
  <si>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</si>
  <si>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</si>
  <si>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</si>
  <si>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</si>
  <si>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</si>
  <si>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</si>
  <si>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</si>
  <si>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</si>
  <si>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</si>
  <si>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</si>
  <si>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</si>
  <si>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</si>
  <si>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</si>
  <si>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</si>
  <si>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</si>
  <si>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</si>
  <si>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</si>
  <si>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</si>
  <si>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</si>
  <si>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</si>
  <si>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</si>
  <si>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</si>
  <si>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</si>
  <si>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</si>
  <si>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</si>
  <si>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</si>
  <si>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</si>
  <si>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</si>
  <si>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</si>
  <si>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</si>
  <si>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</si>
  <si>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</si>
  <si>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</si>
  <si>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</si>
  <si>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</si>
  <si>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</si>
  <si>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</si>
  <si>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</si>
  <si>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</si>
  <si>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</si>
  <si>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</si>
  <si>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</si>
  <si>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</si>
  <si>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</si>
  <si>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</si>
  <si>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</si>
  <si>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</si>
  <si>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</si>
  <si>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</si>
  <si>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</si>
  <si>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</si>
  <si>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</si>
  <si>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</si>
  <si>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</si>
  <si>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</si>
  <si>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</si>
  <si>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</si>
  <si>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</si>
  <si>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</si>
  <si>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</si>
  <si>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</si>
  <si>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</si>
  <si>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</si>
  <si>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</si>
  <si>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</si>
  <si>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</si>
  <si>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</si>
  <si>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</si>
  <si>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</si>
  <si>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</si>
  <si>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</si>
  <si>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</si>
  <si>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</si>
  <si>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</si>
  <si>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</si>
  <si>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</si>
  <si>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</si>
  <si>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</si>
  <si>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</si>
  <si>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</si>
  <si>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</si>
  <si>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</si>
  <si>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</si>
  <si>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</si>
  <si>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</si>
  <si>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</si>
  <si>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</si>
  <si>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</si>
  <si>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</si>
  <si>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</si>
  <si>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</si>
  <si>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</si>
  <si>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</si>
  <si>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</si>
  <si>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</si>
  <si>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</si>
  <si>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</si>
  <si>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</si>
  <si>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</si>
  <si>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</si>
  <si>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</si>
  <si>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</si>
  <si>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</si>
  <si>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</si>
  <si>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</si>
  <si>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</si>
  <si>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</si>
  <si>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</si>
  <si>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</si>
  <si>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</si>
  <si>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</si>
  <si>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</si>
  <si>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</si>
  <si>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</si>
  <si>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</si>
  <si>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</si>
  <si>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</si>
  <si>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</si>
  <si>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</si>
  <si>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</si>
  <si>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</si>
  <si>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</si>
  <si>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</si>
  <si>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</si>
  <si>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</si>
  <si>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</si>
  <si>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</si>
  <si>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</si>
  <si>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</si>
  <si>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</si>
  <si>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</si>
  <si>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</si>
  <si>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</si>
  <si>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</si>
  <si>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</si>
  <si>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</si>
  <si>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</si>
  <si>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</si>
  <si>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</si>
  <si>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</si>
  <si>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</si>
  <si>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</si>
  <si>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</si>
  <si>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</si>
  <si>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</si>
  <si>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</si>
  <si>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</si>
  <si>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</si>
  <si>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</si>
  <si>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</si>
  <si>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</si>
  <si>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</si>
  <si>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</si>
  <si>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</si>
  <si>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</si>
  <si>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</si>
  <si>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</si>
  <si>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</si>
  <si>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</si>
  <si>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</si>
  <si>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</si>
  <si>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</si>
  <si>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</si>
  <si>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</si>
  <si>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</si>
  <si>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</si>
  <si>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</si>
  <si>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</si>
  <si>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</si>
  <si>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</si>
  <si>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</si>
  <si>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</si>
  <si>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</si>
  <si>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</si>
  <si>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</si>
  <si>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</si>
  <si>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</si>
  <si>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</si>
  <si>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</si>
  <si>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</si>
  <si>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</si>
  <si>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</si>
  <si>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</si>
  <si>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</si>
  <si>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</si>
  <si>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</si>
  <si>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</si>
  <si>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</si>
  <si>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</si>
  <si>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</si>
  <si>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</si>
  <si>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</si>
  <si>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</si>
  <si>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</si>
  <si>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</si>
  <si>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</si>
  <si>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</si>
  <si>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</si>
  <si>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</si>
  <si>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</si>
  <si>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</si>
  <si>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</si>
  <si>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</si>
  <si>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</si>
  <si>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</si>
  <si>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</si>
  <si>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</si>
  <si>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</si>
  <si>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</si>
  <si>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</si>
  <si>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</si>
  <si>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</si>
  <si>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</si>
  <si>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</si>
  <si>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</si>
  <si>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</si>
  <si>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</si>
  <si>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</si>
  <si>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</si>
  <si>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</si>
  <si>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</si>
  <si>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</si>
  <si>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</si>
  <si>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</si>
  <si>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</si>
  <si>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</si>
  <si>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</si>
  <si>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</si>
  <si>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</si>
  <si>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</si>
  <si>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</si>
  <si>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</si>
  <si>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</si>
  <si>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</si>
  <si>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</si>
  <si>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</si>
  <si>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</si>
  <si>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</si>
  <si>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</si>
  <si>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</si>
  <si>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</si>
  <si>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</si>
  <si>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</si>
  <si>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</si>
  <si>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</si>
  <si>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</si>
  <si>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</si>
  <si>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</si>
  <si>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</si>
  <si>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</si>
  <si>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</si>
  <si>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</si>
  <si>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</si>
  <si>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</si>
  <si>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</si>
  <si>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</si>
  <si>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</si>
  <si>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</si>
  <si>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</si>
  <si>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</si>
  <si>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</si>
  <si>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</si>
  <si>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</si>
  <si>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</si>
  <si>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</si>
  <si>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</si>
  <si>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</si>
  <si>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</si>
  <si>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</si>
  <si>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</si>
  <si>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</si>
  <si>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</si>
  <si>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</si>
  <si>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</si>
  <si>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</si>
  <si>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</si>
  <si>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</si>
  <si>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</si>
  <si>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</si>
  <si>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</si>
  <si>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</si>
  <si>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</si>
  <si>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</si>
  <si>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</si>
  <si>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</si>
  <si>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</si>
  <si>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</si>
  <si>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</si>
  <si>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</si>
  <si>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</si>
  <si>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</si>
  <si>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</si>
  <si>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</si>
  <si>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</si>
  <si>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</si>
  <si>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</si>
  <si>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</si>
  <si>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</si>
  <si>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</si>
  <si>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</si>
  <si>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</si>
  <si>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</si>
  <si>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</si>
  <si>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</si>
  <si>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</si>
  <si>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</si>
  <si>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</si>
  <si>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</si>
  <si>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</si>
  <si>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</si>
  <si>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</si>
  <si>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</si>
  <si>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</si>
  <si>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</si>
  <si>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</si>
  <si>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</si>
  <si>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</si>
  <si>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</si>
  <si>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</si>
  <si>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</si>
  <si>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</si>
  <si>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</si>
  <si>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</si>
  <si>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</si>
  <si>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</si>
  <si>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</si>
  <si>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</si>
  <si>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</si>
  <si>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</si>
  <si>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</si>
  <si>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</si>
  <si>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</si>
  <si>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</si>
  <si>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</si>
  <si>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</si>
  <si>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</si>
  <si>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</si>
  <si>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</si>
  <si>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</si>
  <si>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</si>
  <si>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</si>
  <si>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</si>
  <si>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</si>
  <si>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</si>
  <si>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</si>
  <si>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</si>
  <si>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</si>
  <si>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</si>
  <si>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</si>
  <si>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</si>
  <si>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</si>
  <si>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</si>
  <si>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</si>
  <si>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</si>
  <si>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</si>
  <si>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</si>
  <si>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</si>
  <si>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</si>
  <si>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</si>
  <si>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</si>
  <si>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</si>
  <si>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</si>
  <si>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</si>
  <si>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</si>
  <si>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</si>
  <si>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</si>
  <si>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</si>
  <si>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</si>
  <si>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</si>
  <si>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</si>
  <si>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</si>
  <si>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</si>
  <si>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</si>
  <si>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</si>
  <si>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</si>
  <si>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</si>
  <si>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</si>
  <si>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</si>
  <si>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</si>
  <si>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</si>
  <si>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</si>
  <si>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</si>
  <si>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</si>
  <si>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</si>
  <si>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</si>
  <si>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</si>
  <si>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</si>
  <si>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</si>
  <si>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</si>
  <si>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</si>
  <si>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</si>
  <si>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</si>
  <si>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</si>
  <si>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</si>
  <si>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</si>
  <si>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</si>
  <si>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</si>
  <si>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</si>
  <si>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</si>
  <si>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</si>
  <si>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</si>
  <si>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</si>
  <si>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</si>
  <si>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</si>
  <si>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</si>
  <si>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</si>
  <si>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</si>
  <si>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</si>
  <si>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</si>
  <si>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</si>
  <si>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</si>
  <si>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</si>
  <si>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</si>
  <si>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</si>
  <si>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</si>
  <si>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</si>
  <si>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</si>
  <si>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</si>
  <si>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</si>
  <si>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</si>
  <si>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</si>
  <si>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</si>
  <si>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</si>
  <si>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</si>
  <si>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</si>
  <si>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</si>
  <si>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</si>
  <si>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</si>
  <si>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</si>
  <si>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</si>
  <si>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</si>
  <si>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</si>
  <si>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</si>
  <si>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</si>
  <si>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</si>
  <si>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</si>
  <si>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</si>
  <si>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</si>
  <si>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</si>
  <si>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</si>
  <si>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</si>
  <si>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</si>
  <si>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</si>
  <si>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</si>
  <si>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</si>
  <si>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</si>
  <si>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</si>
  <si>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</si>
  <si>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</si>
  <si>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</si>
  <si>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</si>
  <si>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</si>
  <si>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</si>
  <si>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</si>
  <si>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</si>
  <si>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</si>
  <si>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</si>
  <si>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</si>
  <si>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</si>
  <si>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</si>
  <si>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</si>
  <si>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</si>
  <si>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</si>
  <si>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</si>
  <si>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</si>
  <si>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</si>
  <si>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</si>
  <si>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</si>
  <si>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</si>
  <si>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</si>
  <si>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</si>
  <si>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</si>
  <si>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</si>
  <si>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</si>
  <si>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</si>
  <si>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</si>
  <si>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</si>
  <si>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</si>
  <si>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</si>
  <si>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</si>
  <si>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</si>
  <si>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</si>
  <si>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</si>
  <si>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</si>
  <si>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</si>
  <si>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</si>
  <si>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</si>
  <si>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</si>
  <si>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</si>
  <si>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</si>
  <si>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</si>
  <si>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</si>
  <si>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</si>
  <si>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</si>
  <si>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</si>
  <si>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</si>
  <si>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</si>
  <si>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</si>
  <si>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</si>
  <si>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</si>
  <si>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</si>
  <si>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</si>
  <si>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</si>
  <si>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</si>
  <si>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</si>
  <si>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</si>
  <si>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</si>
  <si>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</si>
  <si>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</si>
  <si>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</si>
  <si>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</si>
  <si>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</si>
  <si>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</si>
  <si>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</si>
  <si>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</si>
  <si>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</si>
  <si>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</si>
  <si>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</si>
  <si>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</si>
  <si>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</si>
  <si>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</si>
  <si>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</si>
  <si>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</si>
  <si>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</si>
  <si>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</si>
  <si>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</si>
  <si>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</si>
  <si>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</si>
  <si>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</si>
  <si>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</si>
  <si>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</si>
  <si>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</si>
  <si>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</si>
  <si>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</si>
  <si>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</si>
  <si>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</si>
  <si>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</si>
  <si>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</si>
  <si>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</si>
  <si>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</si>
  <si>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</si>
  <si>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</si>
  <si>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</si>
  <si>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</si>
  <si>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</si>
  <si>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</si>
  <si>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</si>
  <si>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</si>
  <si>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</si>
  <si>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</si>
  <si>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</si>
  <si>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</si>
  <si>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</si>
  <si>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</si>
  <si>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</si>
  <si>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</si>
  <si>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</si>
  <si>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</si>
  <si>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</si>
  <si>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</si>
  <si>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</si>
  <si>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</si>
  <si>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</si>
  <si>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</si>
  <si>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</si>
  <si>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</si>
  <si>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</si>
  <si>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</si>
  <si>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</si>
  <si>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</si>
  <si>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</si>
  <si>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</si>
  <si>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</si>
  <si>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</si>
  <si>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</si>
  <si>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</si>
  <si>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</si>
  <si>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</si>
  <si>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</si>
  <si>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</si>
  <si>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</si>
  <si>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</si>
  <si>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</si>
  <si>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</si>
  <si>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</si>
  <si>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</si>
  <si>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</si>
  <si>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</si>
  <si>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</si>
  <si>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</si>
  <si>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</si>
  <si>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</si>
  <si>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</si>
  <si>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</si>
  <si>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</si>
  <si>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</si>
  <si>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</si>
  <si>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</si>
  <si>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</si>
  <si>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</si>
  <si>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</si>
  <si>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</si>
  <si>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</si>
  <si>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</si>
  <si>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</si>
  <si>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</si>
  <si>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</si>
  <si>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</si>
  <si>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</si>
  <si>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</si>
  <si>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</si>
  <si>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</si>
  <si>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</si>
  <si>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</si>
  <si>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</si>
  <si>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</si>
  <si>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</si>
  <si>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</si>
  <si>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</si>
  <si>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</si>
  <si>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</si>
  <si>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</si>
  <si>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</si>
  <si>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</si>
  <si>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</si>
  <si>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</si>
  <si>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</si>
  <si>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</si>
  <si>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</si>
  <si>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</si>
  <si>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</si>
  <si>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</si>
  <si>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</si>
  <si>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</si>
  <si>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</si>
  <si>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</si>
  <si>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</si>
  <si>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</si>
  <si>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</si>
  <si>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</si>
  <si>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</si>
  <si>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</si>
  <si>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</si>
  <si>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</si>
  <si>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</si>
  <si>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</si>
  <si>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</si>
  <si>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</si>
  <si>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</si>
  <si>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</si>
  <si>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</si>
  <si>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</si>
  <si>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</si>
  <si>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</si>
  <si>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</si>
  <si>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</si>
  <si>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</si>
  <si>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</si>
  <si>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</si>
  <si>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</si>
  <si>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</si>
  <si>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</si>
  <si>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</si>
  <si>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</si>
  <si>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</si>
  <si>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</si>
  <si>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</si>
  <si>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</si>
  <si>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</si>
  <si>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</si>
  <si>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</si>
  <si>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</si>
  <si>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</si>
  <si>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</si>
  <si>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</si>
  <si>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</si>
  <si>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</si>
  <si>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</si>
  <si>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</si>
  <si>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</si>
  <si>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</si>
  <si>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</si>
  <si>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</si>
  <si>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</si>
  <si>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</si>
  <si>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</si>
  <si>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</si>
  <si>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</si>
  <si>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</si>
  <si>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</si>
  <si>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</si>
  <si>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</si>
  <si>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</si>
  <si>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</si>
  <si>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</si>
  <si>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</si>
  <si>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</si>
  <si>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</si>
  <si>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</si>
  <si>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</si>
  <si>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</si>
  <si>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</si>
  <si>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</si>
  <si>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</si>
  <si>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</si>
  <si>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</si>
  <si>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</si>
  <si>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</si>
  <si>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</si>
  <si>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</si>
  <si>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</si>
  <si>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</si>
  <si>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</si>
  <si>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</si>
  <si>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</si>
  <si>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</si>
  <si>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</si>
  <si>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</si>
  <si>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</si>
  <si>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</si>
  <si>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</si>
  <si>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</si>
  <si>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</si>
  <si>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</si>
  <si>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</si>
  <si>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</si>
  <si>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</si>
  <si>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</si>
  <si>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</si>
  <si>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</si>
  <si>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</si>
  <si>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</si>
  <si>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</si>
  <si>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</si>
  <si>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</si>
  <si>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</si>
  <si>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</si>
  <si>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</si>
  <si>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</si>
  <si>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</si>
  <si>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</si>
  <si>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</si>
  <si>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</si>
  <si>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</si>
  <si>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</si>
  <si>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</si>
  <si>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</si>
  <si>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</si>
  <si>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</si>
  <si>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</si>
  <si>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</si>
  <si>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</si>
  <si>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</si>
  <si>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</si>
  <si>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</si>
  <si>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</si>
  <si>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</si>
  <si>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</si>
  <si>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</si>
  <si>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</si>
  <si>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</si>
  <si>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</si>
  <si>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</si>
  <si>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</si>
  <si>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</si>
  <si>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</si>
  <si>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</si>
  <si>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</si>
  <si>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</si>
  <si>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</si>
  <si>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</si>
  <si>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</si>
  <si>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</si>
  <si>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</si>
  <si>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</si>
  <si>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</si>
  <si>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</si>
  <si>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</si>
  <si>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</si>
  <si>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</si>
  <si>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</si>
  <si>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</si>
  <si>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</si>
  <si>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</si>
  <si>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</si>
  <si>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</si>
  <si>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</si>
  <si>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</si>
  <si>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</si>
  <si>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</si>
  <si>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</si>
  <si>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</si>
  <si>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</si>
  <si>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</si>
  <si>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</si>
  <si>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</si>
  <si>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</si>
  <si>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</si>
  <si>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</si>
  <si>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</si>
  <si>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</si>
  <si>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</si>
  <si>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</si>
  <si>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</si>
  <si>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</si>
  <si>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</si>
  <si>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</si>
  <si>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</si>
  <si>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</si>
  <si>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</si>
  <si>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</si>
  <si>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</si>
  <si>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</si>
  <si>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</si>
  <si>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</si>
  <si>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</si>
  <si>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</si>
  <si>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</si>
  <si>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</si>
  <si>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</si>
  <si>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</si>
  <si>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</si>
  <si>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</si>
  <si>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</si>
  <si>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</si>
  <si>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</si>
  <si>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</si>
  <si>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</si>
  <si>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</si>
  <si>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</si>
  <si>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</si>
  <si>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</si>
  <si>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</si>
  <si>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</si>
  <si>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</si>
  <si>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</si>
  <si>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</si>
  <si>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</si>
  <si>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</si>
  <si>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</si>
  <si>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</si>
  <si>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</si>
  <si>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</si>
  <si>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</si>
  <si>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</si>
  <si>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</si>
  <si>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</si>
  <si>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</si>
  <si>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</si>
  <si>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</si>
  <si>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</si>
  <si>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</si>
  <si>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</si>
  <si>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</si>
  <si>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</si>
  <si>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</si>
  <si>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</si>
  <si>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</si>
  <si>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</si>
  <si>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</si>
  <si>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</si>
  <si>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</si>
  <si>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</si>
  <si>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</si>
  <si>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</si>
  <si>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</si>
  <si>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</si>
  <si>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</si>
  <si>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</si>
  <si>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</si>
  <si>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</si>
  <si>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</si>
  <si>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</si>
  <si>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</si>
  <si>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</si>
  <si>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</si>
  <si>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</si>
  <si>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</si>
  <si>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</si>
  <si>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</si>
  <si>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</si>
  <si>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</si>
  <si>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</si>
  <si>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</si>
  <si>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</si>
  <si>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</si>
  <si>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</si>
  <si>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</si>
  <si>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</si>
  <si>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</si>
  <si>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</si>
  <si>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</si>
  <si>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</si>
  <si>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</si>
  <si>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</si>
  <si>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</si>
  <si>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</si>
  <si>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</si>
  <si>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</si>
  <si>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</si>
  <si>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</si>
  <si>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</si>
  <si>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</si>
  <si>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</si>
  <si>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</si>
  <si>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</si>
  <si>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</si>
  <si>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</si>
  <si>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</si>
  <si>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</si>
  <si>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</si>
  <si>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</si>
  <si>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</si>
  <si>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</si>
  <si>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</si>
  <si>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</si>
  <si>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</si>
  <si>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</si>
  <si>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</si>
  <si>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</si>
  <si>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</si>
  <si>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</si>
  <si>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</si>
  <si>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</si>
  <si>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</si>
  <si>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</si>
  <si>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</si>
  <si>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</si>
  <si>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</si>
  <si>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</si>
  <si>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</si>
  <si>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</si>
  <si>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</si>
  <si>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</si>
  <si>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</si>
  <si>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</si>
  <si>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</si>
  <si>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</si>
  <si>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</si>
  <si>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</si>
  <si>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</si>
  <si>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</si>
  <si>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</si>
  <si>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</si>
  <si>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</si>
  <si>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</si>
  <si>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</si>
  <si>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</si>
  <si>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</si>
  <si>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</si>
  <si>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</si>
  <si>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</si>
  <si>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</si>
  <si>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</si>
  <si>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</si>
  <si>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</si>
  <si>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</si>
  <si>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</si>
  <si>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</si>
  <si>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</si>
  <si>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</si>
  <si>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</si>
  <si>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</si>
  <si>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</si>
  <si>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</si>
  <si>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</si>
  <si>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</si>
  <si>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</si>
  <si>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</si>
  <si>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</si>
  <si>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</si>
  <si>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</si>
  <si>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</si>
  <si>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</si>
  <si>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</si>
  <si>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</si>
  <si>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</si>
  <si>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</si>
  <si>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</si>
  <si>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</si>
  <si>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</si>
  <si>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</si>
  <si>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</si>
  <si>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</si>
  <si>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</si>
  <si>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</si>
  <si>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</si>
  <si>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</si>
  <si>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</si>
  <si>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</si>
  <si>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</si>
  <si>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</si>
  <si>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</si>
  <si>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</si>
  <si>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</si>
  <si>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</si>
  <si>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</si>
  <si>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</si>
  <si>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</si>
  <si>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</si>
  <si>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</si>
  <si>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</si>
  <si>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</si>
  <si>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</si>
  <si>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</si>
  <si>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</si>
  <si>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</si>
  <si>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</si>
  <si>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</si>
  <si>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</si>
  <si>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</si>
  <si>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</si>
  <si>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</si>
  <si>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</si>
  <si>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</si>
  <si>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</si>
  <si>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</si>
  <si>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</si>
  <si>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</si>
  <si>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</si>
  <si>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</si>
  <si>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</si>
  <si>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</si>
  <si>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</si>
  <si>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</si>
  <si>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</si>
  <si>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</si>
  <si>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</si>
  <si>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</si>
  <si>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</si>
  <si>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</si>
  <si>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</si>
  <si>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</si>
  <si>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</si>
  <si>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</si>
  <si>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</si>
  <si>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</si>
  <si>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</si>
  <si>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</si>
  <si>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</si>
  <si>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</si>
  <si>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</si>
  <si>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</si>
  <si>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</si>
  <si>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</si>
  <si>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</si>
  <si>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</si>
  <si>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</si>
  <si>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</si>
  <si>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</si>
  <si>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</si>
  <si>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</si>
  <si>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</si>
  <si>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</si>
  <si>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</si>
  <si>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</si>
  <si>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</si>
  <si>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</si>
  <si>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</si>
  <si>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</si>
  <si>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</si>
  <si>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</si>
  <si>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</si>
  <si>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</si>
  <si>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</si>
  <si>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</si>
  <si>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</si>
  <si>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</si>
  <si>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</si>
  <si>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</si>
  <si>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</si>
  <si>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</si>
  <si>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</si>
  <si>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</si>
  <si>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</si>
  <si>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</si>
  <si>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</si>
  <si>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</si>
  <si>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</si>
  <si>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</si>
  <si>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</si>
  <si>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</si>
  <si>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</si>
  <si>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</si>
  <si>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</si>
  <si>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</si>
  <si>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</si>
  <si>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</si>
  <si>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</si>
  <si>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</si>
  <si>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</si>
  <si>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</si>
  <si>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</si>
  <si>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</si>
  <si>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</si>
  <si>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</si>
  <si>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</si>
  <si>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</si>
  <si>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</si>
  <si>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</si>
  <si>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</si>
  <si>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</si>
  <si>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</si>
  <si>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</si>
  <si>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</si>
  <si>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</si>
  <si>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</si>
  <si>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</si>
  <si>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</si>
  <si>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</si>
  <si>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</si>
  <si>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</si>
  <si>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</si>
  <si>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</si>
  <si>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</si>
  <si>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</si>
  <si>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</si>
  <si>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</si>
  <si>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</si>
  <si>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</si>
  <si>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</si>
  <si>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</si>
  <si>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</si>
  <si>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</si>
  <si>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</si>
  <si>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</si>
  <si>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</si>
  <si>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</si>
  <si>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</si>
  <si>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</si>
  <si>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</si>
  <si>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</si>
  <si>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</si>
  <si>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</si>
  <si>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</si>
  <si>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</si>
  <si>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</si>
  <si>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</si>
  <si>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</si>
  <si>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</si>
  <si>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</si>
  <si>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</si>
  <si>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</si>
  <si>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</si>
  <si>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</si>
  <si>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</si>
  <si>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</si>
  <si>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</si>
  <si>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</si>
  <si>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</si>
  <si>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</si>
  <si>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</si>
  <si>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</si>
  <si>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</si>
  <si>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</si>
  <si>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</si>
  <si>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</si>
  <si>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</si>
  <si>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</si>
  <si>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</si>
  <si>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</si>
  <si>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</si>
  <si>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</si>
  <si>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</si>
  <si>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</si>
  <si>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</si>
  <si>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</si>
  <si>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</si>
  <si>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</si>
  <si>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</si>
  <si>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</si>
  <si>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</si>
  <si>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</si>
  <si>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</si>
  <si>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</si>
  <si>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</si>
  <si>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</si>
  <si>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</si>
  <si>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</si>
  <si>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</si>
  <si>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</si>
  <si>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</si>
  <si>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</si>
  <si>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</si>
  <si>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</si>
  <si>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</si>
  <si>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</si>
  <si>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</si>
  <si>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</si>
  <si>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</si>
  <si>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</si>
  <si>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</si>
  <si>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</si>
  <si>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</si>
  <si>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</si>
  <si>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</si>
  <si>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</si>
  <si>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</si>
  <si>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</si>
  <si>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</si>
  <si>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</si>
  <si>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</si>
  <si>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</si>
  <si>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</si>
  <si>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</si>
  <si>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</si>
  <si>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</si>
  <si>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</si>
  <si>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</si>
  <si>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</si>
  <si>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</si>
  <si>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</si>
  <si>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</si>
  <si>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</si>
  <si>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</si>
  <si>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</si>
  <si>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</si>
  <si>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</si>
  <si>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</si>
  <si>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</si>
  <si>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</si>
  <si>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</si>
  <si>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</si>
  <si>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</si>
  <si>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</si>
  <si>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</si>
  <si>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</si>
  <si>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</si>
  <si>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</si>
  <si>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</si>
  <si>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</si>
  <si>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</si>
  <si>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</si>
  <si>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</si>
  <si>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</si>
  <si>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</si>
  <si>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</si>
  <si>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</si>
  <si>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</si>
  <si>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</si>
  <si>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</si>
  <si>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</si>
  <si>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</si>
  <si>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</si>
  <si>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</si>
  <si>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</si>
  <si>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</si>
  <si>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</si>
  <si>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</si>
  <si>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</si>
  <si>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</si>
  <si>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</si>
  <si>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</si>
  <si>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</si>
  <si>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</si>
  <si>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</si>
  <si>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</si>
  <si>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</si>
  <si>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</si>
  <si>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</si>
  <si>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</si>
  <si>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</si>
  <si>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</si>
  <si>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</si>
  <si>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</si>
  <si>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</si>
  <si>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</si>
  <si>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</si>
  <si>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</si>
  <si>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</si>
  <si>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</si>
  <si>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</si>
  <si>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</si>
  <si>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</si>
  <si>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</si>
  <si>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</si>
  <si>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</si>
  <si>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</si>
  <si>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</si>
  <si>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</si>
  <si>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</si>
  <si>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</si>
  <si>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</si>
  <si>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</si>
  <si>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</si>
  <si>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</si>
  <si>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</si>
  <si>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</si>
  <si>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</si>
  <si>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</si>
  <si>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</si>
  <si>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</si>
  <si>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</si>
  <si>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</si>
  <si>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</si>
  <si>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</si>
  <si>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</si>
  <si>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</si>
  <si>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</si>
  <si>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</si>
  <si>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</si>
  <si>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</si>
  <si>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</si>
  <si>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</si>
  <si>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</si>
  <si>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</si>
  <si>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</si>
  <si>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</si>
  <si>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</si>
  <si>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</si>
  <si>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</si>
  <si>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</si>
  <si>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</si>
  <si>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</si>
  <si>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</si>
  <si>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</si>
  <si>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</si>
  <si>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</si>
  <si>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</si>
  <si>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</si>
  <si>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</si>
  <si>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</si>
  <si>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</si>
  <si>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</si>
  <si>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</si>
  <si>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</si>
  <si>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</si>
  <si>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</si>
  <si>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</si>
  <si>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</si>
  <si>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</si>
  <si>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</si>
  <si>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</si>
  <si>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</si>
  <si>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</si>
  <si>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</si>
  <si>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</si>
  <si>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</si>
  <si>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</si>
  <si>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</si>
  <si>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</si>
  <si>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</si>
  <si>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</si>
  <si>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</si>
  <si>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</si>
  <si>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</si>
  <si>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</si>
  <si>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</si>
  <si>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</si>
  <si>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</si>
  <si>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</si>
  <si>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</si>
  <si>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</si>
  <si>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</si>
  <si>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</si>
  <si>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</si>
  <si>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</si>
  <si>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</si>
  <si>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</si>
  <si>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</si>
  <si>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</si>
  <si>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</si>
  <si>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</si>
  <si>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</si>
  <si>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</si>
  <si>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</si>
  <si>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</si>
  <si>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</si>
  <si>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</si>
  <si>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</si>
  <si>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</si>
  <si>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</si>
  <si>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</si>
  <si>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</si>
  <si>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</si>
  <si>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</si>
  <si>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</si>
  <si>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</si>
  <si>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</si>
  <si>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</si>
  <si>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</si>
  <si>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</si>
  <si>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</si>
  <si>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</si>
  <si>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</si>
  <si>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</si>
  <si>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</si>
  <si>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</si>
  <si>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</si>
  <si>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</si>
  <si>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</si>
  <si>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</si>
  <si>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</si>
  <si>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</si>
  <si>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</si>
  <si>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</si>
  <si>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</si>
  <si>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</si>
  <si>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</si>
  <si>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</si>
  <si>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</si>
  <si>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</si>
  <si>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</si>
  <si>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</si>
  <si>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</si>
  <si>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</si>
  <si>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</si>
  <si>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</si>
  <si>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</si>
  <si>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</si>
  <si>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</si>
  <si>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</si>
  <si>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</si>
  <si>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</si>
  <si>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</si>
  <si>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</si>
  <si>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</si>
  <si>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</si>
  <si>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</si>
  <si>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</si>
  <si>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</si>
  <si>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</si>
  <si>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</si>
  <si>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</si>
  <si>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</si>
  <si>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</si>
  <si>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</si>
  <si>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</si>
  <si>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</si>
  <si>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</si>
  <si>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</si>
  <si>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</si>
  <si>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</si>
  <si>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</si>
  <si>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</si>
  <si>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</si>
  <si>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</si>
  <si>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</si>
  <si>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</si>
  <si>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</si>
  <si>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</si>
  <si>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</si>
  <si>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</si>
  <si>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</si>
  <si>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</si>
  <si>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</si>
  <si>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</si>
  <si>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</si>
  <si>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</si>
  <si>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</si>
  <si>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</si>
  <si>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</si>
  <si>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</si>
  <si>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</si>
  <si>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</si>
  <si>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</si>
  <si>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</si>
  <si>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</si>
  <si>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</si>
  <si>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</si>
  <si>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</si>
  <si>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</si>
  <si>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</si>
  <si>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</si>
  <si>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</si>
  <si>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</si>
  <si>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</si>
  <si>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</si>
  <si>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</si>
  <si>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</si>
  <si>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</si>
  <si>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</si>
  <si>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</si>
  <si>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</si>
  <si>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</si>
  <si>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</si>
  <si>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</si>
  <si>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</si>
  <si>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</si>
  <si>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</si>
  <si>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</si>
  <si>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</si>
  <si>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</si>
  <si>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</si>
  <si>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</si>
  <si>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</si>
  <si>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</si>
  <si>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</si>
  <si>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</si>
  <si>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</si>
  <si>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</si>
  <si>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</si>
  <si>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</si>
  <si>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</si>
  <si>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</si>
  <si>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</si>
  <si>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</si>
  <si>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</si>
  <si>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</si>
  <si>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</si>
  <si>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</si>
  <si>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</si>
  <si>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</si>
  <si>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</si>
  <si>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</si>
  <si>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</si>
  <si>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</si>
  <si>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</si>
  <si>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</si>
  <si>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</si>
  <si>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</si>
  <si>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</si>
  <si>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</si>
  <si>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</si>
  <si>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</si>
  <si>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</si>
  <si>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</si>
  <si>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</si>
  <si>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</si>
  <si>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</si>
  <si>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</si>
  <si>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</si>
  <si>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</si>
  <si>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</si>
  <si>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</si>
  <si>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</si>
  <si>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</si>
  <si>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</si>
  <si>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</si>
  <si>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</si>
  <si>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</si>
  <si>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</si>
  <si>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</si>
  <si>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</si>
  <si>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</si>
  <si>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</si>
  <si>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</si>
  <si>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</si>
  <si>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</si>
  <si>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</si>
  <si>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</si>
  <si>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</si>
  <si>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</si>
  <si>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</si>
  <si>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</si>
  <si>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</si>
  <si>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</si>
  <si>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</si>
  <si>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</si>
  <si>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</si>
  <si>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</si>
  <si>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</si>
  <si>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</si>
  <si>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</si>
  <si>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</si>
  <si>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</si>
  <si>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</si>
  <si>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</si>
  <si>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</si>
  <si>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</si>
  <si>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</si>
  <si>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</si>
  <si>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</si>
  <si>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</si>
  <si>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</si>
  <si>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</si>
  <si>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</si>
  <si>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</si>
  <si>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</si>
  <si>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</si>
  <si>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</si>
  <si>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</si>
  <si>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</si>
  <si>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</si>
  <si>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</si>
  <si>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</si>
  <si>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</si>
  <si>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</si>
  <si>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</si>
  <si>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</si>
  <si>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</si>
  <si>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</si>
  <si>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</si>
  <si>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</si>
  <si>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</si>
  <si>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</si>
  <si>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</si>
  <si>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</si>
  <si>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</si>
  <si>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</si>
  <si>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</si>
  <si>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</si>
  <si>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</si>
  <si>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</si>
  <si>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</si>
  <si>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</si>
  <si>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</si>
  <si>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</si>
  <si>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</si>
  <si>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</si>
  <si>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</si>
  <si>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</si>
  <si>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</si>
  <si>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</si>
  <si>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</si>
  <si>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</si>
  <si>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</si>
  <si>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</si>
  <si>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</si>
  <si>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</si>
  <si>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</si>
  <si>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</si>
  <si>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</si>
  <si>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</si>
  <si>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</si>
  <si>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</si>
  <si>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</si>
  <si>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</si>
  <si>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</si>
  <si>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</si>
  <si>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</si>
  <si>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</si>
  <si>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</si>
  <si>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</si>
  <si>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</si>
  <si>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</si>
  <si>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</si>
  <si>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</si>
  <si>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</si>
  <si>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</si>
  <si>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</si>
  <si>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</si>
  <si>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</si>
  <si>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</si>
  <si>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</si>
  <si>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</si>
  <si>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</si>
  <si>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</si>
  <si>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</si>
  <si>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</si>
  <si>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</si>
  <si>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</si>
  <si>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</si>
  <si>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</si>
  <si>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</si>
  <si>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</si>
  <si>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</si>
  <si>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</si>
  <si>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</si>
  <si>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</si>
  <si>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</si>
  <si>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</si>
  <si>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</si>
  <si>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</si>
  <si>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</si>
  <si>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</si>
  <si>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</si>
  <si>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</si>
  <si>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</si>
  <si>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</si>
  <si>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</si>
  <si>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</si>
  <si>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</si>
  <si>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</si>
  <si>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</si>
  <si>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</si>
  <si>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</si>
  <si>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</si>
  <si>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</si>
  <si>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</si>
  <si>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</si>
  <si>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</si>
  <si>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</si>
  <si>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</si>
  <si>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</si>
  <si>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</si>
  <si>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</si>
  <si>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</si>
  <si>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</si>
  <si>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</si>
  <si>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</si>
  <si>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</si>
  <si>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</si>
  <si>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</si>
  <si>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</si>
  <si>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</si>
  <si>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</si>
  <si>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</si>
  <si>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</si>
  <si>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</si>
  <si>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</si>
  <si>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</si>
  <si>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</si>
  <si>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</si>
  <si>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</si>
  <si>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</si>
  <si>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</si>
  <si>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</si>
  <si>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</si>
  <si>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</si>
  <si>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</si>
  <si>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</si>
  <si>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</si>
  <si>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</si>
  <si>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</si>
  <si>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</si>
  <si>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</si>
  <si>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</si>
  <si>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</si>
  <si>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</si>
  <si>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</si>
  <si>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</si>
  <si>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</si>
  <si>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</si>
  <si>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</si>
  <si>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</si>
  <si>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</si>
  <si>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</si>
  <si>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</si>
  <si>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</si>
  <si>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</si>
  <si>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</si>
  <si>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</si>
  <si>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</si>
  <si>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</si>
  <si>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</si>
  <si>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</si>
  <si>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</si>
  <si>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</si>
  <si>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</si>
  <si>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</si>
  <si>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</si>
  <si>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</si>
  <si>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</si>
  <si>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</si>
  <si>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</si>
  <si>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</si>
  <si>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</si>
  <si>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</si>
  <si>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</si>
  <si>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</si>
  <si>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</si>
  <si>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</si>
  <si>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</si>
  <si>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</si>
  <si>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</si>
  <si>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</si>
  <si>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</si>
  <si>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</si>
  <si>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</si>
  <si>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</si>
  <si>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</si>
  <si>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</si>
  <si>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</si>
  <si>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</si>
  <si>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</si>
  <si>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</si>
  <si>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</si>
  <si>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</si>
  <si>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</si>
  <si>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</si>
  <si>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</si>
  <si>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</si>
  <si>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</si>
  <si>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</si>
  <si>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</si>
  <si>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</si>
  <si>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</si>
  <si>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</si>
  <si>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</si>
  <si>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</si>
  <si>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</si>
  <si>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</si>
  <si>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</si>
  <si>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</si>
  <si>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</si>
  <si>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</si>
  <si>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</si>
  <si>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</si>
  <si>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</si>
  <si>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</si>
  <si>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</si>
  <si>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</si>
  <si>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</si>
  <si>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</si>
  <si>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</si>
  <si>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</si>
  <si>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</si>
  <si>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</si>
  <si>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</si>
  <si>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</si>
  <si>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</si>
  <si>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</si>
  <si>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</si>
  <si>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</si>
  <si>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</si>
  <si>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</si>
  <si>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</si>
  <si>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</si>
  <si>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</si>
  <si>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</si>
  <si>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</si>
  <si>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</si>
  <si>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</si>
  <si>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</si>
  <si>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</si>
  <si>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</si>
  <si>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</si>
  <si>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</si>
  <si>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</si>
  <si>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</si>
  <si>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</si>
  <si>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</si>
  <si>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</si>
  <si>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</si>
  <si>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</si>
  <si>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</si>
  <si>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</si>
  <si>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</si>
  <si>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</si>
  <si>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</si>
  <si>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</si>
  <si>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</si>
  <si>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</si>
  <si>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</si>
  <si>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</si>
  <si>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</si>
  <si>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</si>
  <si>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</si>
  <si>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</si>
  <si>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</si>
  <si>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</si>
  <si>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</si>
  <si>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</si>
  <si>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</si>
  <si>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</si>
  <si>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</si>
  <si>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</si>
  <si>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</si>
  <si>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</si>
  <si>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</si>
  <si>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</si>
  <si>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</si>
  <si>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</si>
  <si>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</si>
  <si>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</si>
  <si>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</si>
  <si>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</si>
  <si>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</si>
  <si>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</si>
  <si>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</si>
  <si>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</si>
  <si>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</si>
  <si>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</si>
  <si>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</si>
  <si>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</si>
  <si>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</si>
  <si>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</si>
  <si>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</si>
  <si>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</si>
  <si>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</si>
  <si>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</si>
  <si>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</si>
  <si>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</si>
  <si>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</si>
  <si>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</si>
  <si>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</si>
  <si>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</si>
  <si>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</si>
  <si>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</si>
  <si>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</si>
  <si>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</si>
  <si>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</si>
  <si>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</si>
  <si>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</si>
  <si>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</si>
  <si>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</si>
  <si>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</si>
  <si>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</si>
  <si>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</si>
  <si>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</si>
  <si>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</si>
  <si>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</si>
  <si>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</si>
  <si>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</si>
  <si>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</si>
  <si>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</si>
  <si>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</si>
  <si>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</si>
  <si>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</si>
  <si>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</si>
  <si>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</si>
  <si>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</si>
  <si>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</si>
  <si>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</si>
  <si>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</si>
  <si>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</si>
  <si>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</si>
  <si>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</si>
  <si>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</si>
  <si>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</si>
  <si>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</si>
  <si>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</si>
  <si>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</si>
  <si>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</si>
  <si>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</si>
  <si>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</si>
  <si>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</si>
  <si>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</si>
  <si>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</si>
  <si>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</si>
  <si>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</si>
  <si>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</si>
  <si>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</si>
  <si>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</si>
  <si>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</si>
  <si>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</si>
  <si>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</si>
  <si>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</si>
  <si>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</si>
  <si>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</si>
  <si>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</si>
  <si>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</si>
  <si>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</si>
  <si>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</si>
  <si>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</si>
  <si>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</si>
  <si>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</si>
  <si>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</si>
  <si>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</si>
  <si>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</si>
  <si>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</si>
  <si>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</si>
  <si>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</si>
  <si>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</si>
  <si>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</si>
  <si>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</si>
  <si>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</si>
  <si>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</si>
  <si>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</si>
  <si>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</si>
  <si>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</si>
  <si>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</si>
  <si>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</si>
  <si>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</si>
  <si>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</si>
  <si>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</si>
  <si>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</si>
  <si>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</si>
  <si>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</si>
  <si>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</si>
  <si>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</si>
  <si>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</si>
  <si>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</si>
  <si>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</si>
  <si>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</si>
  <si>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</si>
  <si>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</si>
  <si>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</si>
  <si>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</si>
  <si>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</si>
  <si>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</si>
  <si>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</si>
  <si>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</si>
  <si>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</si>
  <si>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</si>
  <si>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</si>
  <si>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</si>
  <si>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</si>
  <si>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</si>
  <si>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</si>
  <si>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</si>
  <si>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</si>
  <si>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</si>
  <si>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</si>
  <si>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</si>
  <si>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</si>
  <si>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</si>
  <si>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</si>
  <si>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</si>
  <si>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</si>
  <si>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</si>
  <si>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</si>
  <si>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</si>
  <si>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</si>
  <si>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</si>
  <si>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</si>
  <si>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</si>
  <si>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</si>
  <si>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</si>
  <si>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</si>
  <si>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</si>
  <si>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</si>
  <si>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</si>
  <si>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</si>
  <si>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</si>
  <si>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</si>
  <si>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</si>
  <si>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</si>
  <si>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</si>
  <si>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</si>
  <si>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</si>
  <si>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</si>
  <si>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</si>
  <si>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</si>
  <si>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</si>
  <si>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</si>
  <si>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</si>
  <si>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</si>
  <si>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</si>
  <si>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</si>
  <si>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</si>
  <si>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</si>
  <si>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</si>
  <si>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</si>
  <si>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</si>
  <si>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</si>
  <si>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</si>
  <si>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</si>
  <si>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</si>
  <si>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</si>
  <si>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</si>
  <si>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</si>
  <si>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</si>
  <si>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</si>
  <si>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</si>
  <si>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</si>
  <si>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</si>
  <si>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</si>
  <si>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</si>
  <si>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</si>
  <si>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</si>
  <si>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</si>
  <si>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</si>
  <si>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</si>
  <si>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</si>
  <si>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</si>
  <si>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</si>
  <si>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</si>
  <si>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</si>
  <si>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</si>
  <si>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</si>
  <si>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</si>
  <si>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</si>
  <si>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</si>
  <si>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</si>
  <si>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</si>
  <si>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</si>
  <si>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</si>
  <si>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</si>
  <si>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</si>
  <si>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</si>
  <si>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</si>
  <si>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</si>
  <si>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</si>
  <si>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</si>
  <si>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</si>
  <si>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</si>
  <si>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</si>
  <si>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</si>
  <si>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</si>
  <si>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</si>
  <si>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</si>
  <si>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</si>
  <si>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</si>
  <si>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</si>
  <si>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</si>
  <si>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</si>
  <si>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</si>
  <si>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</si>
  <si>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</si>
  <si>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</si>
  <si>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</si>
  <si>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</si>
  <si>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</si>
  <si>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</si>
  <si>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</si>
  <si>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</si>
  <si>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</si>
  <si>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</si>
  <si>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</si>
  <si>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</si>
  <si>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</si>
  <si>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</si>
  <si>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</si>
  <si>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</si>
  <si>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</si>
  <si>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</si>
  <si>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</si>
  <si>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</si>
  <si>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</si>
  <si>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</si>
  <si>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</si>
  <si>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</si>
  <si>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</si>
  <si>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</si>
  <si>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</si>
  <si>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</si>
  <si>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</si>
  <si>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</si>
  <si>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</si>
  <si>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</si>
  <si>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</si>
  <si>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</si>
  <si>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</si>
  <si>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</si>
  <si>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</si>
  <si>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</si>
  <si>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</si>
  <si>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</si>
  <si>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</si>
  <si>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</si>
  <si>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</si>
  <si>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</si>
  <si>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</si>
  <si>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</si>
  <si>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</si>
  <si>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</si>
  <si>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</si>
  <si>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</si>
  <si>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</si>
  <si>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</si>
  <si>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</si>
  <si>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</si>
  <si>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</si>
  <si>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</si>
  <si>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</si>
  <si>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</si>
  <si>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</si>
  <si>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</si>
  <si>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</si>
  <si>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</si>
  <si>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</si>
  <si>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</si>
  <si>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</si>
  <si>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</si>
  <si>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</si>
  <si>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</si>
  <si>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</si>
  <si>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</si>
  <si>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</si>
  <si>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</si>
  <si>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</si>
  <si>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</si>
  <si>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</si>
  <si>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</si>
  <si>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</si>
  <si>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</si>
  <si>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</si>
  <si>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</si>
  <si>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</si>
  <si>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</si>
  <si>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</si>
  <si>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</si>
  <si>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</si>
  <si>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</si>
  <si>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</si>
  <si>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</si>
  <si>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</si>
  <si>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</si>
  <si>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</si>
  <si>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</si>
  <si>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</si>
  <si>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</si>
  <si>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</si>
  <si>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</si>
  <si>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</si>
  <si>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</si>
  <si>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</si>
  <si>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</si>
  <si>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</si>
  <si>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</si>
  <si>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</si>
  <si>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</si>
  <si>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</si>
  <si>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</si>
  <si>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</si>
  <si>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</si>
  <si>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</si>
  <si>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</si>
  <si>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</si>
  <si>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</si>
  <si>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</si>
  <si>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</si>
  <si>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</si>
  <si>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</si>
  <si>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</si>
  <si>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</si>
  <si>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</si>
  <si>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</si>
  <si>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</si>
  <si>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</si>
  <si>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</si>
  <si>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</si>
  <si>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</si>
  <si>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</si>
  <si>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</si>
  <si>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</si>
  <si>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</si>
  <si>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</si>
  <si>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</si>
  <si>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</si>
  <si>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</si>
  <si>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</si>
  <si>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</si>
  <si>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</si>
  <si>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</si>
  <si>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</si>
  <si>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</si>
  <si>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</si>
  <si>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</si>
  <si>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</si>
  <si>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</si>
  <si>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</si>
  <si>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</si>
  <si>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</si>
  <si>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</si>
  <si>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</si>
  <si>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</si>
  <si>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</si>
  <si>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</si>
  <si>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</si>
  <si>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</si>
  <si>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</si>
  <si>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</si>
  <si>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</si>
  <si>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</si>
  <si>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</si>
  <si>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</si>
  <si>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</si>
  <si>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</si>
  <si>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</si>
  <si>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</si>
  <si>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</si>
  <si>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</si>
  <si>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</si>
  <si>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</si>
  <si>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</si>
  <si>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</si>
  <si>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</si>
  <si>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</si>
  <si>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</si>
  <si>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</si>
  <si>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</si>
  <si>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</si>
  <si>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</si>
  <si>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</si>
  <si>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</si>
  <si>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</si>
  <si>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</si>
  <si>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</si>
  <si>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</si>
  <si>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</si>
  <si>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</si>
  <si>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</si>
  <si>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</si>
  <si>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</si>
  <si>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</si>
  <si>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</si>
  <si>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</si>
  <si>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</si>
  <si>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</si>
  <si>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</si>
  <si>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</si>
  <si>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</si>
  <si>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</si>
  <si>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</si>
  <si>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</si>
  <si>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</si>
  <si>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</si>
  <si>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</si>
  <si>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</si>
  <si>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</si>
  <si>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</si>
  <si>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</si>
  <si>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</si>
  <si>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</si>
  <si>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</si>
  <si>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</si>
  <si>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</si>
  <si>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</si>
  <si>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</si>
  <si>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</si>
  <si>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</si>
  <si>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</si>
  <si>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</si>
  <si>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</si>
  <si>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</si>
  <si>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</si>
  <si>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</si>
  <si>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</si>
  <si>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</si>
  <si>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</si>
  <si>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</si>
  <si>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</si>
  <si>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</si>
  <si>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</si>
  <si>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</si>
  <si>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</si>
  <si>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</si>
  <si>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</si>
  <si>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</si>
  <si>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</si>
  <si>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</si>
  <si>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</si>
  <si>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</si>
  <si>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</si>
  <si>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</si>
  <si>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</si>
  <si>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</si>
  <si>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</si>
  <si>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</si>
  <si>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</si>
  <si>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</si>
  <si>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</si>
  <si>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</si>
  <si>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</si>
  <si>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</si>
  <si>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</si>
  <si>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</si>
  <si>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</si>
  <si>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</si>
  <si>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</si>
  <si>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</si>
  <si>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</si>
  <si>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</si>
  <si>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</si>
  <si>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</si>
  <si>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</si>
  <si>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</si>
  <si>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</si>
  <si>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</si>
  <si>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</si>
  <si>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</si>
  <si>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</si>
  <si>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</si>
  <si>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</si>
  <si>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</si>
  <si>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</si>
  <si>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</si>
  <si>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</si>
  <si>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</si>
  <si>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</si>
  <si>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</si>
  <si>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</si>
  <si>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</si>
  <si>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</si>
  <si>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</si>
  <si>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</si>
  <si>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</si>
  <si>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</si>
  <si>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</si>
  <si>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</si>
  <si>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</si>
  <si>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</si>
  <si>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</si>
  <si>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</si>
  <si>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</si>
  <si>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</si>
  <si>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</si>
  <si>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</si>
  <si>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</si>
  <si>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</si>
  <si>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</si>
  <si>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</si>
  <si>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</si>
  <si>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</si>
  <si>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</si>
  <si>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</si>
  <si>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</si>
  <si>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</si>
  <si>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</si>
  <si>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</si>
  <si>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</si>
  <si>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</si>
  <si>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</si>
  <si>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</si>
  <si>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</si>
  <si>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</si>
  <si>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</si>
  <si>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</si>
  <si>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</si>
  <si>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</si>
  <si>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</si>
  <si>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</si>
  <si>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</si>
  <si>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</si>
  <si>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</si>
  <si>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</si>
  <si>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</si>
  <si>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</si>
  <si>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</si>
  <si>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</si>
  <si>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</si>
  <si>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</si>
  <si>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</si>
  <si>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</si>
  <si>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</si>
  <si>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</si>
  <si>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</si>
  <si>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</si>
  <si>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</si>
  <si>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</si>
  <si>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</si>
  <si>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</si>
  <si>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</si>
  <si>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</si>
  <si>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</si>
  <si>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</si>
  <si>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</si>
  <si>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</si>
  <si>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</si>
  <si>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</si>
  <si>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</si>
  <si>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</si>
  <si>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</si>
  <si>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</si>
  <si>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</si>
  <si>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</si>
  <si>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</si>
  <si>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</si>
  <si>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</si>
  <si>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</si>
  <si>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</si>
  <si>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</si>
  <si>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</si>
  <si>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</si>
  <si>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</si>
  <si>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</si>
  <si>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</si>
  <si>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</si>
  <si>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</si>
  <si>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</si>
  <si>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</si>
  <si>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</si>
  <si>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</si>
  <si>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</si>
  <si>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</si>
  <si>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</si>
  <si>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</si>
  <si>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</si>
  <si>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</si>
  <si>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</si>
  <si>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</si>
  <si>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</si>
  <si>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</si>
  <si>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</si>
  <si>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</si>
  <si>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</si>
  <si>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</si>
  <si>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</si>
  <si>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</si>
  <si>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</si>
  <si>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</si>
  <si>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</si>
  <si>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</si>
  <si>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</si>
  <si>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</si>
  <si>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</si>
  <si>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</si>
  <si>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</si>
  <si>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</si>
  <si>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</si>
  <si>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</si>
  <si>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</si>
  <si>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</si>
  <si>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</si>
  <si>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</si>
  <si>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</si>
  <si>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</si>
  <si>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</si>
  <si>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</si>
  <si>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</si>
  <si>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</si>
  <si>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</si>
  <si>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</si>
  <si>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</si>
  <si>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</si>
  <si>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</si>
  <si>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</si>
  <si>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</si>
  <si>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</si>
  <si>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</si>
  <si>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</si>
  <si>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</si>
  <si>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</si>
  <si>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</si>
  <si>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</si>
  <si>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</si>
  <si>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</si>
  <si>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</si>
  <si>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</si>
  <si>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</si>
  <si>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</si>
  <si>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</si>
  <si>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</si>
  <si>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</si>
  <si>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</si>
  <si>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</si>
  <si>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</si>
  <si>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</si>
  <si>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</si>
  <si>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</si>
  <si>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</si>
  <si>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</si>
  <si>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</si>
  <si>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</si>
  <si>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</si>
  <si>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</si>
  <si>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</si>
  <si>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</si>
  <si>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</si>
  <si>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</si>
  <si>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</si>
  <si>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</si>
  <si>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</si>
  <si>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</si>
  <si>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</si>
  <si>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</si>
  <si>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</si>
  <si>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</si>
  <si>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</si>
  <si>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</si>
  <si>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</si>
  <si>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</si>
  <si>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</si>
  <si>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</si>
  <si>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</si>
  <si>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</si>
  <si>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</si>
  <si>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</si>
  <si>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</si>
  <si>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</si>
  <si>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</si>
  <si>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</si>
  <si>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</si>
  <si>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</si>
  <si>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</si>
  <si>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</si>
  <si>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</si>
  <si>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</si>
  <si>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</si>
  <si>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</si>
  <si>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</si>
  <si>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</si>
  <si>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</si>
  <si>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</si>
  <si>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</si>
  <si>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</si>
  <si>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</si>
  <si>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</si>
  <si>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</si>
  <si>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</si>
  <si>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</si>
  <si>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</si>
  <si>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</si>
  <si>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</si>
  <si>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</si>
  <si>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</si>
  <si>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</si>
  <si>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</si>
  <si>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</si>
  <si>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</si>
  <si>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</si>
  <si>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</si>
  <si>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</si>
  <si>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</si>
  <si>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</si>
  <si>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</si>
  <si>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</si>
  <si>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</si>
  <si>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</si>
  <si>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</si>
  <si>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</si>
  <si>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</si>
  <si>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</si>
  <si>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</si>
  <si>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</si>
  <si>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</si>
  <si>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</si>
  <si>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</si>
  <si>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</si>
  <si>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</si>
  <si>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</si>
  <si>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</si>
  <si>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</si>
  <si>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</si>
  <si>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</si>
  <si>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</si>
  <si>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</si>
  <si>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</si>
  <si>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</si>
  <si>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</si>
  <si>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</si>
  <si>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</si>
  <si>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</si>
  <si>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</si>
  <si>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</si>
  <si>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</si>
  <si>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</si>
  <si>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</si>
  <si>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</si>
  <si>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</si>
  <si>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</si>
  <si>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</si>
  <si>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</si>
  <si>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</si>
  <si>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</si>
  <si>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</si>
  <si>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</si>
  <si>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</si>
  <si>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</si>
  <si>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</si>
  <si>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</si>
  <si>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</si>
  <si>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</si>
  <si>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</si>
  <si>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</si>
  <si>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</si>
  <si>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</si>
  <si>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</si>
  <si>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</si>
  <si>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</si>
  <si>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</si>
  <si>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</si>
  <si>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</si>
  <si>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</si>
  <si>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</si>
  <si>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</si>
  <si>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</si>
  <si>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</si>
  <si>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</si>
  <si>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</si>
  <si>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</si>
  <si>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</si>
  <si>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</si>
  <si>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</si>
  <si>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</si>
  <si>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</si>
  <si>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</si>
  <si>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</si>
  <si>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</si>
  <si>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</si>
  <si>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</si>
  <si>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</si>
  <si>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</si>
  <si>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</si>
  <si>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</si>
  <si>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</si>
  <si>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</si>
  <si>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</si>
  <si>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</si>
  <si>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</si>
  <si>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</si>
  <si>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</si>
  <si>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</si>
  <si>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</si>
  <si>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</si>
  <si>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</si>
  <si>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</si>
  <si>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</si>
  <si>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</si>
  <si>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</si>
  <si>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</si>
  <si>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</si>
  <si>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</si>
  <si>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</si>
  <si>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</si>
  <si>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</si>
  <si>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</si>
  <si>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</si>
  <si>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</si>
  <si>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</si>
  <si>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</si>
  <si>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</si>
  <si>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</si>
  <si>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</si>
  <si>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</si>
  <si>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</si>
  <si>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</si>
  <si>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</si>
  <si>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</si>
  <si>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</si>
  <si>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</si>
  <si>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</si>
  <si>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</si>
  <si>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</si>
  <si>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</si>
  <si>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</si>
  <si>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</si>
  <si>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</si>
  <si>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</si>
  <si>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</si>
  <si>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</si>
  <si>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</si>
  <si>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</si>
  <si>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</si>
  <si>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</si>
  <si>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</si>
  <si>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</si>
  <si>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</si>
  <si>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</si>
  <si>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</si>
  <si>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</si>
  <si>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</si>
  <si>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</si>
  <si>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</si>
  <si>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</si>
  <si>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</si>
  <si>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</si>
  <si>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</si>
  <si>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</si>
  <si>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</si>
  <si>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</si>
  <si>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</si>
  <si>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</si>
  <si>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</si>
  <si>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</si>
  <si>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</si>
  <si>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</si>
  <si>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</si>
  <si>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</si>
  <si>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</si>
  <si>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</si>
  <si>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</si>
  <si>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</si>
  <si>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</si>
  <si>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</si>
  <si>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</si>
  <si>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</si>
  <si>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</si>
  <si>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</si>
  <si>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</si>
  <si>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</si>
  <si>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</si>
  <si>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</si>
  <si>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</si>
  <si>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</si>
  <si>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</si>
  <si>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</si>
  <si>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</si>
  <si>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</si>
  <si>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</si>
  <si>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</si>
  <si>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</si>
  <si>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</si>
  <si>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</si>
  <si>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</si>
  <si>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</si>
  <si>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</si>
  <si>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</si>
  <si>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</si>
  <si>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</si>
  <si>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</si>
  <si>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</si>
  <si>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</si>
  <si>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</si>
  <si>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</si>
  <si>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</si>
  <si>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</si>
  <si>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</si>
  <si>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</si>
  <si>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</si>
  <si>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</si>
  <si>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</si>
  <si>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</si>
  <si>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</si>
  <si>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</si>
  <si>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</si>
  <si>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</si>
  <si>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</si>
  <si>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</si>
  <si>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</si>
  <si>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</si>
  <si>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</si>
  <si>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</si>
  <si>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</si>
  <si>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</si>
  <si>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</si>
  <si>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</si>
  <si>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</si>
  <si>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</si>
  <si>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</si>
  <si>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</si>
  <si>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</si>
  <si>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</si>
  <si>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</si>
  <si>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</si>
  <si>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</si>
  <si>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</si>
  <si>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</si>
  <si>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</si>
  <si>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</si>
  <si>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</si>
  <si>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</si>
  <si>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</si>
  <si>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</si>
  <si>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</si>
  <si>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</si>
  <si>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</si>
  <si>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</si>
  <si>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</si>
  <si>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</si>
  <si>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</si>
  <si>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</si>
  <si>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</si>
  <si>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</si>
  <si>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</si>
  <si>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</si>
  <si>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</si>
  <si>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</si>
  <si>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</si>
  <si>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</si>
  <si>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</si>
  <si>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</si>
  <si>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</si>
  <si>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</si>
  <si>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</si>
  <si>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</si>
  <si>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</si>
  <si>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</si>
  <si>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</si>
  <si>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</si>
  <si>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</si>
  <si>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</si>
  <si>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</si>
  <si>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</si>
  <si>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</si>
  <si>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</si>
  <si>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</si>
  <si>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</si>
  <si>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</si>
  <si>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</si>
  <si>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</si>
  <si>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</si>
  <si>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</si>
  <si>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</si>
  <si>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</si>
  <si>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</si>
  <si>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</si>
  <si>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</si>
  <si>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</si>
  <si>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</si>
  <si>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</si>
  <si>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</si>
  <si>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</si>
  <si>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</si>
  <si>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</si>
  <si>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</si>
  <si>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</si>
  <si>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</si>
  <si>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</si>
  <si>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</si>
  <si>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</si>
  <si>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</si>
  <si>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</si>
  <si>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</si>
  <si>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</si>
  <si>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</si>
  <si>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</si>
  <si>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</si>
  <si>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</si>
  <si>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</si>
  <si>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</si>
  <si>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</si>
  <si>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</si>
  <si>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</si>
  <si>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</si>
  <si>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</si>
  <si>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</si>
  <si>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</si>
  <si>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</si>
  <si>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</si>
  <si>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</si>
  <si>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</si>
  <si>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</si>
  <si>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</si>
  <si>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</si>
  <si>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</si>
  <si>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</si>
  <si>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</si>
  <si>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</si>
  <si>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</si>
  <si>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</si>
  <si>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</si>
  <si>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</si>
  <si>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</si>
  <si>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</si>
  <si>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</si>
  <si>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</si>
  <si>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</si>
  <si>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</si>
  <si>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</si>
  <si>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</si>
  <si>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</si>
  <si>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</si>
  <si>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</si>
  <si>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</si>
  <si>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</si>
  <si>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</si>
  <si>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</si>
  <si>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</si>
  <si>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</si>
  <si>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</si>
  <si>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</si>
  <si>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</si>
  <si>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</si>
  <si>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</si>
  <si>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</si>
  <si>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</si>
  <si>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</si>
  <si>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</si>
  <si>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</si>
  <si>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</si>
  <si>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</si>
  <si>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</si>
  <si>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</si>
  <si>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</si>
  <si>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</si>
  <si>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</si>
  <si>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</si>
  <si>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</si>
  <si>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</si>
  <si>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</si>
  <si>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</si>
  <si>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</si>
  <si>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</si>
  <si>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</si>
  <si>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</si>
  <si>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</si>
  <si>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</si>
  <si>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</si>
  <si>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</si>
  <si>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</si>
  <si>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</si>
  <si>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</si>
  <si>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</si>
  <si>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</si>
  <si>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</si>
  <si>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</si>
  <si>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</si>
  <si>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</si>
  <si>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</si>
  <si>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</si>
  <si>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</si>
  <si>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</si>
  <si>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</si>
  <si>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</si>
  <si>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</si>
  <si>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</si>
  <si>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</si>
  <si>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</si>
  <si>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</si>
  <si>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</si>
  <si>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</si>
  <si>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</si>
  <si>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</si>
  <si>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</si>
  <si>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</si>
  <si>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</si>
  <si>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</si>
  <si>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</si>
  <si>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</si>
  <si>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</si>
  <si>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</si>
  <si>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</si>
  <si>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</si>
  <si>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</si>
  <si>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</si>
  <si>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</si>
  <si>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</si>
  <si>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</si>
  <si>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</si>
  <si>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</si>
  <si>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</si>
  <si>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</si>
  <si>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</si>
  <si>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</si>
  <si>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</si>
  <si>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</si>
  <si>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</si>
  <si>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</si>
  <si>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</si>
  <si>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</si>
  <si>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</si>
  <si>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</si>
  <si>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</si>
  <si>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</si>
  <si>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</si>
  <si>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</si>
  <si>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</si>
  <si>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</si>
  <si>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</si>
  <si>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</si>
  <si>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</si>
  <si>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</si>
  <si>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</si>
  <si>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</si>
  <si>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</si>
  <si>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</si>
  <si>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</si>
  <si>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</si>
  <si>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</si>
  <si>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</si>
  <si>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</si>
  <si>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</si>
  <si>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</si>
  <si>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</si>
  <si>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</si>
  <si>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</si>
  <si>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</si>
  <si>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</si>
  <si>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</si>
  <si>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</si>
  <si>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</si>
  <si>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</si>
  <si>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</si>
  <si>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</si>
  <si>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</si>
  <si>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</si>
  <si>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</si>
  <si>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</si>
  <si>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</si>
  <si>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</si>
  <si>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</si>
  <si>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</si>
  <si>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</si>
  <si>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</si>
  <si>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</si>
  <si>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</si>
  <si>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</si>
  <si>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</si>
  <si>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</si>
  <si>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</si>
  <si>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</si>
  <si>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</si>
  <si>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</si>
  <si>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</si>
  <si>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</si>
  <si>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</si>
  <si>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</si>
  <si>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</si>
  <si>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</si>
  <si>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</si>
  <si>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</si>
  <si>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</si>
  <si>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</si>
  <si>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</si>
  <si>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</si>
  <si>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</si>
  <si>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</si>
  <si>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</si>
  <si>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</si>
  <si>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</si>
  <si>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</si>
  <si>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</si>
  <si>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</si>
  <si>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</si>
  <si>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</si>
  <si>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</si>
  <si>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</si>
  <si>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</si>
  <si>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</si>
  <si>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</si>
  <si>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</si>
  <si>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</si>
  <si>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</si>
  <si>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</si>
  <si>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</si>
  <si>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</si>
  <si>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</si>
  <si>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</si>
  <si>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</si>
  <si>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</si>
  <si>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</si>
  <si>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</si>
  <si>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</si>
  <si>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</si>
  <si>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</si>
  <si>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</si>
  <si>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</si>
  <si>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</si>
  <si>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</si>
  <si>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</si>
  <si>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</si>
  <si>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</si>
  <si>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</si>
  <si>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</si>
  <si>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</si>
  <si>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</si>
  <si>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</si>
  <si>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</si>
  <si>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</si>
  <si>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</si>
  <si>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</si>
  <si>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</si>
  <si>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</si>
  <si>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</si>
  <si>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</si>
  <si>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</si>
  <si>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</si>
  <si>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</si>
  <si>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</si>
  <si>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</si>
  <si>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</si>
  <si>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</si>
  <si>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</si>
  <si>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</si>
  <si>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</si>
  <si>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</si>
  <si>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</si>
  <si>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</si>
  <si>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</si>
  <si>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</si>
  <si>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</si>
  <si>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</si>
  <si>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</si>
  <si>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</si>
  <si>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</si>
  <si>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</si>
  <si>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</si>
  <si>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</si>
  <si>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</si>
  <si>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</si>
  <si>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</si>
  <si>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</si>
  <si>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</si>
  <si>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</si>
  <si>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</si>
  <si>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</si>
  <si>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</si>
  <si>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</si>
  <si>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</si>
  <si>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</si>
  <si>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</si>
  <si>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</si>
  <si>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</si>
  <si>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</si>
  <si>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</si>
  <si>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</si>
  <si>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</si>
  <si>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</si>
  <si>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</si>
  <si>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</si>
  <si>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</si>
  <si>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</si>
  <si>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</si>
  <si>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</si>
  <si>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</si>
  <si>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</si>
  <si>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</si>
  <si>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</si>
  <si>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</si>
  <si>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</si>
  <si>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</si>
  <si>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</si>
  <si>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</si>
  <si>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</si>
  <si>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</si>
  <si>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</si>
  <si>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</si>
  <si>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</si>
  <si>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</si>
  <si>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</si>
  <si>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</si>
  <si>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</si>
  <si>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</si>
  <si>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</si>
  <si>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</si>
  <si>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</si>
  <si>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</si>
  <si>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</si>
  <si>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</si>
  <si>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</si>
  <si>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</si>
  <si>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</si>
  <si>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</si>
  <si>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</si>
  <si>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</si>
  <si>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</si>
  <si>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</si>
  <si>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</si>
  <si>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</si>
  <si>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</si>
  <si>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</si>
  <si>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</si>
  <si>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</si>
  <si>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</si>
  <si>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</si>
  <si>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</si>
  <si>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</si>
  <si>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</si>
  <si>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</si>
  <si>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</si>
  <si>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</si>
  <si>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</si>
  <si>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</si>
  <si>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</si>
  <si>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</si>
  <si>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</si>
  <si>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</si>
  <si>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</si>
  <si>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</si>
  <si>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</si>
  <si>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</si>
  <si>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</si>
  <si>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</si>
  <si>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</si>
  <si>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</si>
  <si>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</si>
  <si>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</si>
  <si>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</si>
  <si>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</si>
  <si>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</si>
  <si>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</si>
  <si>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</si>
  <si>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</si>
  <si>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</si>
  <si>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</si>
  <si>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</si>
  <si>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</si>
  <si>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</si>
  <si>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</si>
  <si>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</si>
  <si>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</si>
  <si>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</si>
  <si>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</si>
  <si>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</si>
  <si>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</si>
  <si>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</si>
  <si>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</si>
  <si>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</si>
  <si>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</si>
  <si>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</si>
  <si>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</si>
  <si>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</si>
  <si>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</si>
  <si>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</si>
  <si>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</si>
  <si>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</si>
  <si>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</si>
  <si>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</si>
  <si>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</si>
  <si>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</si>
  <si>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</si>
  <si>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</si>
  <si>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</si>
  <si>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</si>
  <si>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</si>
  <si>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</si>
  <si>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</si>
  <si>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</si>
  <si>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</si>
  <si>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</si>
  <si>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</si>
  <si>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</si>
  <si>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</si>
  <si>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</si>
  <si>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</si>
  <si>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</si>
  <si>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</si>
  <si>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</si>
  <si>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</si>
  <si>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</si>
  <si>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</si>
  <si>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</si>
  <si>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</si>
  <si>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</si>
  <si>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</si>
  <si>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</si>
  <si>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</si>
  <si>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</si>
  <si>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</si>
  <si>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</si>
  <si>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</si>
  <si>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</si>
  <si>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</si>
  <si>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</si>
  <si>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</si>
  <si>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</si>
  <si>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</si>
  <si>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</si>
  <si>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</si>
  <si>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</si>
  <si>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</si>
  <si>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</si>
  <si>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</si>
  <si>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</si>
  <si>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</si>
  <si>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</si>
  <si>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</si>
  <si>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</si>
  <si>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</si>
  <si>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</si>
  <si>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</si>
  <si>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</si>
  <si>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</si>
  <si>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</si>
  <si>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</si>
  <si>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</si>
  <si>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</si>
  <si>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</si>
  <si>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</si>
  <si>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</si>
  <si>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</si>
  <si>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</si>
  <si>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</si>
  <si>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</si>
  <si>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</si>
  <si>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</si>
  <si>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</si>
  <si>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</si>
  <si>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</si>
  <si>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</si>
  <si>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</si>
  <si>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</si>
  <si>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</si>
  <si>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</si>
  <si>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</si>
  <si>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</si>
  <si>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</si>
  <si>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</si>
  <si>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</si>
  <si>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</si>
  <si>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</si>
  <si>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</si>
  <si>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</si>
  <si>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</si>
  <si>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</si>
  <si>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</si>
  <si>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</si>
  <si>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</si>
  <si>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</si>
  <si>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</si>
  <si>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</si>
  <si>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</si>
  <si>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</si>
  <si>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</si>
  <si>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</si>
  <si>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</si>
  <si>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</si>
  <si>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</si>
  <si>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</si>
  <si>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</si>
  <si>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</si>
  <si>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</si>
  <si>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</si>
  <si>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</si>
  <si>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</si>
  <si>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</si>
  <si>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</si>
  <si>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</si>
  <si>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</si>
  <si>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</si>
  <si>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</si>
  <si>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</si>
  <si>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</si>
  <si>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</si>
  <si>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</si>
  <si>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</si>
  <si>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</si>
  <si>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</si>
  <si>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</si>
  <si>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</si>
  <si>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</si>
  <si>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</si>
  <si>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</si>
  <si>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</si>
  <si>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</si>
  <si>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</si>
  <si>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</si>
  <si>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</si>
  <si>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</si>
  <si>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</si>
  <si>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</si>
  <si>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</si>
  <si>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</si>
  <si>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</si>
  <si>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</si>
  <si>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</si>
  <si>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</si>
  <si>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</si>
  <si>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</si>
  <si>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</si>
  <si>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</si>
  <si>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</si>
  <si>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</si>
  <si>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</si>
  <si>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</si>
  <si>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</si>
  <si>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</si>
  <si>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</si>
  <si>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</si>
  <si>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</si>
  <si>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</si>
  <si>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</si>
  <si>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</si>
  <si>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</si>
  <si>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</si>
  <si>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</si>
  <si>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</si>
  <si>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</si>
  <si>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</si>
  <si>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</si>
  <si>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</si>
  <si>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</si>
  <si>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</si>
  <si>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</si>
  <si>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</si>
  <si>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</si>
  <si>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</si>
  <si>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</si>
  <si>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</si>
  <si>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</si>
  <si>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</si>
  <si>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</si>
  <si>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</si>
  <si>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</si>
  <si>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</si>
  <si>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</si>
  <si>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</si>
  <si>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</si>
  <si>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</si>
  <si>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</si>
  <si>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</si>
  <si>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</si>
  <si>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</si>
  <si>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</si>
  <si>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</si>
  <si>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</si>
  <si>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</si>
  <si>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</si>
  <si>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</si>
  <si>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</si>
  <si>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</si>
  <si>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</si>
  <si>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</si>
  <si>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</si>
  <si>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</si>
  <si>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</si>
  <si>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</si>
  <si>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</si>
  <si>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</si>
  <si>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</si>
  <si>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</si>
  <si>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</si>
  <si>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</si>
  <si>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</si>
  <si>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</si>
  <si>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</si>
  <si>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</si>
  <si>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</si>
  <si>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</si>
  <si>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</si>
  <si>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</si>
  <si>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</si>
  <si>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</si>
  <si>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</si>
  <si>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</si>
  <si>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</si>
  <si>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</si>
  <si>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</si>
  <si>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</si>
  <si>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</si>
  <si>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</si>
  <si>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</si>
  <si>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</si>
  <si>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</si>
  <si>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</si>
  <si>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</si>
  <si>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</si>
  <si>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</si>
  <si>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</si>
  <si>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</si>
  <si>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</si>
  <si>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</si>
  <si>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</si>
  <si>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</si>
  <si>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</si>
  <si>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</si>
  <si>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</si>
  <si>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</si>
  <si>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</si>
  <si>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</si>
  <si>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</si>
  <si>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</si>
  <si>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</si>
  <si>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</si>
  <si>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</si>
  <si>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</si>
  <si>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</si>
  <si>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</si>
  <si>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</si>
  <si>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</si>
  <si>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</si>
  <si>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</si>
  <si>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</si>
  <si>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</si>
  <si>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</si>
  <si>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</si>
  <si>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</si>
  <si>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</si>
  <si>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</si>
  <si>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</si>
  <si>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</si>
  <si>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</si>
  <si>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</si>
  <si>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</si>
  <si>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</si>
  <si>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</si>
  <si>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</si>
  <si>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</si>
  <si>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</si>
  <si>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</si>
  <si>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</si>
  <si>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</si>
  <si>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</si>
  <si>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</si>
  <si>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</si>
  <si>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</si>
  <si>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</si>
  <si>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</si>
  <si>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</si>
  <si>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</si>
  <si>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</si>
  <si>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</si>
  <si>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</si>
  <si>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</si>
  <si>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</si>
  <si>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</si>
  <si>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</si>
  <si>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</si>
  <si>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</si>
  <si>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</si>
  <si>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</si>
  <si>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</si>
  <si>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</si>
  <si>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</si>
  <si>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</si>
  <si>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</si>
  <si>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</si>
  <si>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</si>
  <si>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</si>
  <si>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</si>
  <si>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</si>
  <si>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</si>
  <si>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</si>
  <si>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</si>
  <si>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</si>
  <si>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</si>
  <si>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</si>
  <si>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</si>
  <si>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</si>
  <si>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</si>
  <si>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</si>
  <si>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</si>
  <si>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</si>
  <si>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</si>
  <si>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</si>
  <si>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</si>
  <si>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</si>
  <si>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</si>
  <si>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</si>
  <si>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</si>
  <si>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</si>
  <si>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</si>
  <si>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</si>
  <si>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</si>
  <si>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</si>
  <si>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</si>
  <si>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</si>
  <si>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</si>
  <si>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</si>
  <si>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</si>
  <si>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</si>
  <si>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</si>
  <si>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</si>
  <si>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</si>
  <si>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</si>
  <si>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</si>
  <si>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</si>
  <si>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</si>
  <si>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</si>
  <si>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</si>
  <si>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</si>
  <si>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</si>
  <si>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</si>
  <si>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</si>
  <si>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</si>
  <si>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</si>
  <si>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</si>
  <si>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</si>
  <si>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</si>
  <si>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</si>
  <si>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</si>
  <si>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</si>
  <si>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</si>
  <si>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</si>
  <si>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</si>
  <si>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</si>
  <si>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</si>
  <si>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</si>
  <si>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</si>
  <si>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</si>
  <si>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</si>
  <si>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</si>
  <si>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</si>
  <si>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</si>
  <si>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</si>
  <si>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</si>
  <si>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</si>
  <si>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</si>
  <si>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</si>
  <si>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</si>
  <si>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</si>
  <si>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</si>
  <si>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</si>
  <si>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</si>
  <si>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</si>
  <si>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</si>
  <si>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</si>
  <si>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</si>
  <si>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</si>
  <si>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</si>
  <si>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</si>
  <si>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</si>
  <si>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</si>
  <si>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</si>
  <si>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</si>
  <si>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</si>
  <si>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</si>
  <si>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</si>
  <si>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</si>
  <si>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</si>
  <si>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</si>
  <si>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</si>
  <si>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</si>
  <si>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</si>
  <si>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</si>
  <si>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</si>
  <si>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</si>
  <si>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</si>
  <si>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</si>
  <si>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</si>
  <si>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</si>
  <si>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</si>
  <si>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</si>
  <si>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</si>
  <si>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</si>
  <si>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</si>
  <si>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</si>
  <si>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</si>
  <si>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</si>
  <si>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</si>
  <si>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</si>
  <si>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</si>
  <si>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</si>
  <si>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</si>
  <si>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</si>
  <si>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</si>
  <si>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</si>
  <si>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</si>
  <si>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</si>
  <si>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</si>
  <si>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</si>
  <si>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</si>
  <si>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</si>
  <si>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</si>
  <si>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</si>
  <si>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</si>
  <si>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</si>
  <si>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</si>
  <si>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</si>
  <si>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</si>
  <si>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</si>
  <si>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</si>
  <si>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</si>
  <si>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</si>
  <si>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</si>
  <si>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</si>
  <si>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</si>
  <si>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</si>
  <si>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</si>
  <si>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</si>
  <si>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</si>
  <si>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</si>
  <si>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</si>
  <si>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</si>
  <si>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</si>
  <si>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</si>
  <si>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</si>
  <si>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</si>
  <si>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</si>
  <si>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</si>
  <si>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</si>
  <si>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</si>
  <si>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</si>
  <si>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</si>
  <si>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</si>
  <si>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</si>
  <si>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</si>
  <si>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</si>
  <si>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</si>
  <si>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</si>
  <si>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</si>
  <si>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</si>
  <si>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</si>
  <si>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</si>
  <si>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</si>
  <si>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</si>
  <si>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</si>
  <si>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</si>
  <si>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</si>
  <si>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</si>
  <si>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</si>
  <si>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</si>
  <si>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</si>
  <si>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</si>
  <si>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</si>
  <si>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</si>
  <si>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</si>
  <si>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</si>
  <si>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</si>
  <si>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</si>
  <si>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</si>
  <si>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</si>
  <si>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</si>
  <si>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</si>
  <si>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</si>
  <si>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</si>
  <si>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</si>
  <si>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</si>
  <si>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</si>
  <si>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</si>
  <si>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</si>
  <si>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</si>
  <si>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</si>
  <si>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</si>
  <si>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</si>
  <si>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</si>
  <si>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</si>
  <si>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</si>
  <si>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</si>
  <si>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</si>
  <si>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</si>
  <si>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</si>
  <si>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</si>
  <si>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</si>
  <si>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</si>
  <si>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</si>
  <si>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</si>
  <si>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</si>
  <si>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</si>
  <si>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</si>
  <si>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</si>
  <si>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</si>
  <si>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</si>
  <si>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</si>
  <si>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</si>
  <si>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</si>
  <si>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</si>
  <si>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</si>
  <si>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</si>
  <si>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</si>
  <si>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</si>
  <si>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</si>
  <si>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</si>
  <si>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</si>
  <si>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</si>
  <si>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</si>
  <si>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</si>
  <si>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</si>
  <si>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</si>
  <si>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</si>
  <si>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</si>
  <si>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</si>
  <si>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</si>
  <si>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</si>
  <si>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</si>
  <si>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</si>
  <si>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</si>
  <si>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</si>
  <si>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</si>
  <si>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</si>
  <si>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</si>
  <si>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</si>
  <si>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</si>
  <si>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</si>
  <si>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</si>
  <si>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</si>
  <si>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</si>
  <si>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</si>
  <si>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</si>
  <si>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</si>
  <si>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</si>
  <si>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</si>
  <si>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</si>
  <si>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</si>
  <si>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</si>
  <si>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</si>
  <si>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</si>
  <si>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</si>
  <si>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</si>
  <si>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</si>
  <si>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</si>
  <si>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</si>
  <si>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</si>
  <si>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</si>
  <si>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</si>
  <si>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</si>
  <si>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</si>
  <si>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</si>
  <si>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</si>
  <si>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</si>
  <si>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</si>
  <si>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</si>
  <si>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</si>
  <si>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</si>
  <si>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</si>
  <si>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</si>
  <si>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</si>
  <si>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</si>
  <si>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</si>
  <si>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</si>
  <si>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</si>
  <si>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</si>
  <si>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</si>
  <si>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</si>
  <si>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</si>
  <si>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</si>
  <si>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</si>
  <si>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</si>
  <si>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</si>
  <si>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</si>
  <si>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</si>
  <si>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</si>
  <si>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</si>
  <si>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</si>
  <si>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</si>
  <si>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</si>
  <si>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</si>
  <si>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</si>
  <si>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</si>
  <si>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</si>
  <si>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</si>
  <si>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</si>
  <si>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</si>
  <si>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</si>
  <si>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</si>
  <si>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</si>
  <si>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</si>
  <si>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</si>
  <si>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</si>
  <si>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</si>
  <si>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</si>
  <si>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</si>
  <si>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</si>
  <si>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</si>
  <si>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</si>
  <si>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</si>
  <si>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</si>
  <si>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</si>
  <si>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</si>
  <si>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</si>
  <si>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</si>
  <si>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</si>
  <si>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</si>
  <si>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</si>
  <si>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</si>
  <si>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</si>
  <si>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</si>
  <si>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</si>
  <si>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</si>
  <si>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</si>
  <si>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</si>
  <si>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</si>
  <si>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</si>
  <si>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</si>
  <si>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</si>
  <si>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</si>
  <si>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</si>
  <si>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</si>
  <si>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</si>
  <si>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</si>
  <si>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</si>
  <si>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</si>
  <si>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</si>
  <si>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</si>
  <si>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</si>
  <si>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</si>
  <si>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</si>
  <si>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</si>
  <si>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</si>
  <si>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</si>
  <si>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</si>
  <si>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</si>
  <si>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</si>
  <si>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</si>
  <si>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</si>
  <si>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</si>
  <si>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</si>
  <si>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</si>
  <si>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</si>
  <si>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</si>
  <si>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</si>
  <si>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</si>
  <si>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</si>
  <si>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</si>
  <si>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</si>
  <si>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</si>
  <si>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</si>
  <si>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</si>
  <si>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</si>
  <si>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</si>
  <si>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</si>
  <si>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</si>
  <si>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</si>
  <si>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</si>
  <si>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</si>
  <si>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</si>
  <si>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</si>
  <si>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</si>
  <si>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</si>
  <si>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</si>
  <si>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</si>
  <si>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</si>
  <si>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</si>
  <si>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</si>
  <si>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</si>
  <si>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</si>
  <si>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</si>
  <si>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</si>
  <si>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</si>
  <si>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</si>
  <si>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</si>
  <si>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</si>
  <si>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</si>
  <si>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</si>
  <si>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</si>
  <si>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</si>
  <si>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</si>
  <si>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</si>
  <si>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</si>
  <si>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</si>
  <si>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</si>
  <si>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</si>
  <si>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</si>
  <si>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</si>
  <si>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</si>
  <si>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</si>
  <si>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</si>
  <si>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</si>
  <si>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</si>
  <si>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</si>
  <si>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</si>
  <si>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</si>
  <si>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</si>
  <si>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</si>
  <si>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</si>
  <si>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</si>
  <si>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</si>
  <si>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</si>
  <si>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</si>
  <si>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</si>
  <si>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</si>
  <si>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</si>
  <si>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</si>
  <si>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</si>
  <si>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</si>
  <si>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</si>
  <si>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</si>
  <si>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</si>
  <si>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</si>
  <si>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</si>
  <si>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</si>
  <si>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</si>
  <si>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</si>
  <si>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</si>
  <si>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</si>
  <si>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</si>
  <si>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</si>
  <si>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</si>
  <si>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</si>
  <si>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</si>
  <si>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</si>
  <si>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</si>
  <si>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</si>
  <si>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</si>
  <si>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</si>
  <si>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</si>
  <si>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</si>
  <si>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</si>
  <si>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</si>
  <si>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</si>
  <si>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</si>
  <si>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</si>
  <si>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</si>
  <si>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</si>
  <si>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</si>
  <si>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</si>
  <si>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</si>
  <si>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</si>
  <si>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</si>
  <si>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</si>
  <si>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</si>
  <si>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</si>
  <si>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</si>
  <si>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</si>
  <si>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</si>
  <si>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</si>
  <si>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</si>
  <si>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</si>
  <si>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</si>
  <si>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</si>
  <si>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</si>
  <si>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</si>
  <si>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</si>
  <si>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</si>
  <si>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</si>
  <si>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</si>
  <si>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</si>
  <si>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</si>
  <si>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</si>
  <si>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</si>
  <si>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</si>
  <si>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</si>
  <si>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</si>
  <si>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</si>
  <si>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</si>
  <si>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</si>
  <si>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</si>
  <si>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</si>
  <si>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</si>
  <si>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</si>
  <si>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</si>
  <si>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</si>
  <si>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</si>
  <si>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</si>
  <si>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</si>
  <si>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</si>
  <si>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</si>
  <si>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</si>
  <si>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</si>
  <si>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</si>
  <si>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</si>
  <si>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</si>
  <si>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</si>
  <si>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</si>
  <si>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</si>
  <si>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</si>
  <si>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</si>
  <si>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</si>
  <si>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</si>
  <si>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</si>
  <si>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</si>
  <si>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</si>
  <si>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</si>
  <si>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</si>
  <si>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</si>
  <si>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</si>
  <si>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</si>
  <si>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</si>
  <si>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</si>
  <si>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</si>
  <si>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</si>
  <si>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</si>
  <si>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</si>
  <si>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</si>
  <si>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</si>
  <si>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</si>
  <si>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</si>
  <si>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</si>
  <si>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</si>
  <si>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</si>
  <si>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</si>
  <si>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</si>
  <si>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</si>
  <si>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</si>
  <si>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</si>
  <si>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</si>
  <si>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</si>
  <si>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</si>
  <si>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</si>
  <si>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</si>
  <si>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</si>
  <si>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</si>
  <si>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</si>
  <si>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</si>
  <si>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</si>
  <si>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</si>
  <si>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</si>
  <si>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</si>
  <si>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</si>
  <si>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</si>
  <si>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</si>
  <si>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</si>
  <si>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</si>
  <si>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</si>
  <si>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</si>
  <si>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</si>
  <si>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</si>
  <si>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</si>
  <si>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</si>
  <si>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</si>
  <si>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</si>
  <si>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</si>
  <si>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</si>
  <si>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</si>
  <si>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</si>
  <si>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</si>
  <si>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</si>
  <si>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</si>
  <si>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</si>
  <si>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</si>
  <si>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</si>
  <si>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</si>
  <si>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</si>
  <si>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</si>
  <si>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</si>
  <si>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</si>
  <si>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</si>
  <si>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</si>
  <si>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</si>
  <si>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</si>
  <si>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</si>
  <si>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</si>
  <si>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</si>
  <si>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</si>
  <si>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</si>
  <si>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</si>
  <si>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</si>
  <si>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</si>
  <si>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</si>
  <si>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</si>
  <si>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</si>
  <si>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</si>
  <si>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</si>
  <si>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</si>
  <si>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</si>
  <si>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</si>
  <si>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</si>
  <si>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</si>
  <si>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</si>
  <si>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</si>
  <si>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</si>
  <si>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</si>
  <si>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</si>
  <si>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</si>
  <si>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</si>
  <si>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</si>
  <si>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</si>
  <si>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</si>
  <si>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</si>
  <si>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</si>
  <si>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</si>
  <si>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</si>
  <si>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</si>
  <si>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</si>
  <si>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</si>
  <si>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</si>
  <si>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</si>
  <si>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</si>
  <si>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</si>
  <si>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</si>
  <si>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</si>
  <si>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</si>
  <si>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</si>
  <si>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</si>
  <si>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</si>
  <si>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</si>
  <si>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</si>
  <si>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</si>
  <si>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</si>
  <si>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</si>
  <si>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</si>
  <si>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</si>
  <si>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</si>
  <si>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</si>
  <si>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</si>
  <si>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</si>
  <si>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</si>
  <si>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</si>
  <si>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</si>
  <si>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</si>
  <si>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</si>
  <si>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</si>
  <si>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</si>
  <si>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</si>
  <si>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</si>
  <si>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</si>
  <si>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</si>
  <si>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</si>
  <si>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</si>
  <si>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</si>
  <si>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</si>
  <si>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</si>
  <si>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</si>
  <si>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</si>
  <si>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</si>
  <si>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</si>
  <si>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</si>
  <si>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</si>
  <si>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</si>
  <si>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</si>
  <si>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</si>
  <si>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</si>
  <si>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</si>
  <si>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</si>
  <si>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</si>
  <si>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</si>
  <si>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</si>
  <si>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</si>
  <si>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</si>
  <si>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</si>
  <si>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</si>
  <si>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</si>
  <si>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</si>
  <si>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</si>
  <si>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</si>
  <si>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</si>
  <si>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</si>
  <si>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</si>
  <si>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</si>
  <si>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</si>
  <si>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</si>
  <si>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</si>
  <si>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</si>
  <si>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</si>
  <si>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</si>
  <si>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</si>
  <si>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</si>
  <si>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</si>
  <si>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</si>
  <si>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</si>
  <si>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</si>
  <si>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</si>
  <si>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</si>
  <si>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</si>
  <si>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</si>
  <si>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</si>
  <si>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</si>
  <si>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</si>
  <si>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</si>
  <si>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</si>
  <si>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</si>
  <si>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</si>
  <si>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</si>
  <si>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</si>
  <si>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</si>
  <si>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</si>
  <si>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</si>
  <si>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</si>
  <si>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</si>
  <si>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</si>
  <si>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</si>
  <si>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</si>
  <si>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</si>
  <si>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</si>
  <si>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</si>
  <si>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</si>
  <si>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</si>
  <si>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</si>
  <si>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</si>
  <si>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</si>
  <si>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</si>
  <si>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</si>
  <si>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</si>
  <si>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</si>
  <si>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</si>
  <si>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</si>
  <si>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</si>
  <si>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</si>
  <si>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</si>
  <si>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</si>
  <si>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</si>
  <si>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</si>
  <si>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</si>
  <si>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</si>
  <si>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</si>
  <si>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</si>
  <si>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</si>
  <si>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</si>
  <si>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</si>
  <si>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</si>
  <si>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</si>
  <si>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</si>
  <si>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</si>
  <si>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</si>
  <si>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</si>
  <si>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</si>
  <si>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</si>
  <si>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</si>
  <si>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</si>
  <si>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</si>
  <si>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</si>
  <si>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</si>
  <si>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</si>
  <si>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</si>
  <si>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</si>
  <si>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</si>
  <si>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</si>
  <si>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</si>
  <si>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</si>
  <si>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</si>
  <si>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</si>
  <si>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</si>
  <si>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</si>
  <si>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</si>
  <si>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</si>
  <si>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</si>
  <si>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</si>
  <si>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</si>
  <si>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</si>
  <si>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</si>
  <si>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</si>
  <si>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</si>
  <si>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</si>
  <si>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</si>
  <si>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</si>
  <si>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</si>
  <si>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</si>
  <si>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</si>
  <si>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</si>
  <si>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</si>
  <si>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</si>
  <si>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</si>
  <si>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</si>
  <si>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</si>
  <si>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</si>
  <si>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</si>
  <si>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</si>
  <si>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</si>
  <si>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</si>
  <si>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</si>
  <si>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</si>
  <si>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</si>
  <si>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</si>
  <si>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</si>
  <si>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</si>
  <si>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</si>
  <si>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</si>
  <si>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</si>
  <si>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</si>
  <si>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</si>
  <si>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</si>
  <si>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</si>
  <si>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</si>
  <si>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</si>
  <si>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</si>
  <si>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</si>
  <si>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</si>
  <si>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</si>
  <si>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</si>
  <si>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</si>
  <si>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</si>
  <si>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</si>
  <si>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</si>
  <si>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</si>
  <si>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</si>
  <si>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</si>
  <si>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</si>
  <si>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</si>
  <si>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</si>
  <si>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</si>
  <si>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</si>
  <si>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</si>
  <si>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</si>
  <si>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</si>
  <si>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</si>
  <si>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</si>
  <si>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</si>
  <si>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</si>
  <si>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</si>
  <si>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</si>
  <si>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</si>
  <si>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</si>
  <si>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</si>
  <si>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</si>
  <si>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</si>
  <si>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</si>
  <si>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</si>
  <si>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</si>
  <si>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</si>
  <si>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</si>
  <si>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</si>
  <si>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</si>
  <si>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</si>
  <si>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</si>
  <si>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</si>
  <si>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</si>
  <si>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</si>
  <si>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</si>
  <si>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</si>
  <si>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</si>
  <si>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</si>
  <si>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</si>
  <si>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</si>
  <si>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</si>
  <si>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</si>
  <si>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</si>
  <si>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</si>
  <si>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</si>
  <si>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</si>
  <si>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</si>
  <si>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</si>
  <si>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</si>
  <si>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</si>
  <si>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</si>
  <si>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</si>
  <si>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</si>
  <si>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</si>
  <si>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</si>
  <si>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</si>
  <si>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</si>
  <si>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</si>
  <si>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</si>
  <si>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</si>
  <si>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</si>
  <si>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</si>
  <si>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</si>
  <si>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</si>
  <si>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</si>
  <si>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</si>
  <si>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</si>
  <si>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</si>
  <si>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</si>
  <si>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</si>
  <si>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</si>
  <si>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</si>
  <si>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</si>
  <si>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</si>
  <si>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</si>
  <si>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</si>
  <si>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</si>
  <si>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</si>
  <si>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</si>
  <si>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</si>
  <si>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</si>
  <si>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</si>
  <si>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</si>
  <si>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</si>
  <si>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</si>
  <si>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</si>
  <si>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</si>
  <si>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</si>
  <si>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</si>
  <si>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</si>
  <si>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</si>
  <si>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</si>
  <si>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</si>
  <si>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</si>
  <si>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</si>
  <si>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</si>
  <si>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</si>
  <si>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</si>
  <si>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</si>
  <si>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</si>
  <si>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</si>
  <si>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</si>
  <si>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</si>
  <si>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</si>
  <si>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</si>
  <si>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</si>
  <si>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</si>
  <si>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</si>
  <si>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</si>
  <si>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</si>
  <si>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</si>
  <si>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</si>
  <si>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</si>
  <si>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</si>
  <si>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</si>
  <si>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</si>
  <si>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</si>
  <si>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</si>
  <si>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</si>
  <si>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</si>
  <si>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</si>
  <si>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</si>
  <si>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</si>
  <si>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</si>
  <si>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</si>
  <si>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</si>
  <si>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</si>
  <si>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</si>
  <si>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</si>
  <si>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</si>
  <si>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</si>
  <si>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</si>
  <si>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</si>
  <si>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</si>
  <si>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</si>
  <si>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</si>
  <si>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</si>
  <si>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</si>
  <si>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</si>
  <si>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</si>
  <si>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</si>
  <si>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</si>
  <si>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</si>
  <si>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</si>
  <si>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</si>
  <si>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</si>
  <si>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</si>
  <si>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</si>
  <si>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</si>
  <si>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</si>
  <si>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</si>
  <si>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</si>
  <si>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</si>
  <si>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</si>
  <si>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</si>
  <si>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</si>
  <si>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</si>
  <si>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</si>
  <si>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</si>
  <si>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</si>
  <si>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</si>
  <si>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</si>
  <si>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</si>
  <si>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</si>
  <si>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</si>
  <si>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</si>
  <si>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</si>
  <si>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</si>
  <si>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</si>
  <si>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</si>
  <si>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</si>
  <si>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</si>
  <si>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</si>
  <si>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</si>
  <si>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</si>
  <si>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</si>
  <si>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</si>
  <si>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</si>
  <si>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</si>
  <si>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</si>
  <si>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</si>
  <si>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</si>
  <si>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</si>
  <si>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</si>
  <si>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</si>
  <si>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</si>
  <si>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</si>
  <si>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</si>
  <si>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</si>
  <si>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</si>
  <si>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</si>
  <si>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</si>
  <si>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</si>
  <si>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</si>
  <si>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</si>
  <si>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</si>
  <si>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</si>
  <si>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</si>
  <si>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</si>
  <si>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</si>
  <si>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</si>
  <si>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</si>
  <si>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</si>
  <si>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</si>
  <si>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</si>
  <si>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</si>
  <si>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</si>
  <si>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</si>
  <si>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</si>
  <si>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</si>
  <si>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</si>
  <si>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</si>
  <si>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</si>
  <si>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</si>
  <si>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</si>
  <si>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</si>
  <si>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</si>
  <si>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</si>
  <si>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</si>
  <si>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</si>
  <si>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</si>
  <si>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</si>
  <si>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</si>
  <si>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</si>
  <si>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</si>
  <si>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</si>
  <si>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</si>
  <si>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</si>
  <si>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</si>
  <si>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</si>
  <si>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</si>
  <si>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</si>
  <si>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</si>
  <si>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</si>
  <si>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</si>
  <si>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</si>
  <si>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</si>
  <si>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</si>
  <si>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</si>
  <si>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</si>
  <si>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</si>
  <si>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</si>
  <si>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</si>
  <si>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</si>
  <si>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</si>
  <si>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</si>
  <si>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</si>
  <si>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</si>
  <si>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</si>
  <si>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</si>
  <si>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</si>
  <si>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</si>
  <si>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</si>
  <si>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</si>
  <si>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</si>
  <si>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</si>
  <si>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</si>
  <si>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</si>
  <si>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</si>
  <si>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</si>
  <si>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</si>
  <si>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</si>
  <si>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</si>
  <si>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</si>
  <si>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</si>
  <si>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</si>
  <si>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</si>
  <si>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</si>
  <si>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</si>
  <si>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</si>
  <si>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</si>
  <si>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</si>
  <si>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</si>
  <si>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</si>
  <si>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</si>
  <si>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</si>
  <si>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</si>
  <si>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</si>
  <si>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</si>
  <si>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</si>
  <si>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</si>
  <si>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</si>
  <si>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</si>
  <si>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</si>
  <si>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</si>
  <si>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</si>
  <si>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</si>
  <si>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</si>
  <si>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</si>
  <si>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</si>
  <si>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</si>
  <si>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</si>
  <si>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</si>
  <si>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</si>
  <si>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</si>
  <si>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</si>
  <si>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</si>
  <si>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</si>
  <si>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</si>
  <si>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</si>
  <si>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</si>
  <si>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</si>
  <si>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</si>
  <si>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</si>
  <si>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</si>
  <si>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</si>
  <si>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</si>
  <si>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</si>
  <si>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</si>
  <si>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</si>
  <si>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</si>
  <si>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</si>
  <si>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</si>
  <si>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</si>
  <si>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</si>
  <si>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</si>
  <si>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</si>
  <si>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</si>
  <si>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</si>
  <si>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</si>
  <si>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</si>
  <si>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</si>
  <si>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</si>
  <si>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</si>
  <si>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</si>
  <si>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</si>
  <si>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</si>
  <si>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</si>
  <si>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</si>
  <si>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</si>
  <si>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</si>
  <si>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</si>
  <si>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</si>
  <si>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</si>
  <si>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</si>
  <si>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</si>
  <si>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</si>
  <si>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</si>
  <si>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</si>
  <si>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</si>
  <si>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</si>
  <si>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</si>
  <si>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</si>
  <si>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</si>
  <si>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</si>
  <si>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</si>
  <si>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</si>
  <si>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</si>
  <si>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</si>
  <si>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</si>
  <si>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</si>
  <si>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</si>
  <si>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</si>
  <si>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</si>
  <si>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</si>
  <si>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</si>
  <si>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</si>
  <si>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</si>
  <si>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</si>
  <si>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</si>
  <si>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</si>
  <si>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</si>
  <si>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</si>
  <si>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</si>
  <si>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</si>
  <si>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</si>
  <si>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</si>
  <si>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</si>
  <si>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</si>
  <si>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</si>
  <si>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</si>
  <si>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</si>
  <si>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</si>
  <si>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</si>
  <si>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</si>
  <si>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</si>
  <si>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</si>
  <si>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</si>
  <si>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</si>
  <si>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</si>
  <si>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</si>
  <si>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</si>
  <si>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</si>
  <si>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</si>
  <si>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</si>
  <si>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</si>
  <si>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</si>
  <si>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</si>
  <si>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</si>
  <si>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</si>
  <si>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</si>
  <si>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</si>
  <si>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</si>
  <si>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</si>
  <si>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</si>
  <si>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</si>
  <si>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</si>
  <si>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</si>
  <si>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</si>
  <si>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</si>
  <si>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</si>
  <si>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</si>
  <si>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</si>
  <si>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</si>
  <si>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</si>
  <si>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</si>
  <si>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</si>
  <si>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</si>
  <si>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</si>
  <si>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</si>
  <si>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</si>
  <si>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</si>
  <si>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</si>
  <si>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</si>
  <si>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</si>
  <si>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</si>
  <si>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</si>
  <si>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</si>
  <si>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</si>
  <si>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</si>
  <si>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</si>
  <si>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</si>
  <si>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</si>
  <si>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</si>
  <si>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</si>
  <si>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</si>
  <si>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</si>
  <si>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</si>
  <si>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</si>
  <si>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</si>
  <si>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</si>
  <si>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</si>
  <si>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</si>
  <si>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</si>
  <si>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</si>
  <si>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</si>
  <si>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</si>
  <si>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</si>
  <si>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</si>
  <si>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</si>
  <si>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</si>
  <si>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</si>
  <si>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</si>
  <si>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</si>
  <si>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</si>
  <si>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</si>
  <si>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</si>
  <si>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</si>
  <si>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</si>
  <si>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</si>
  <si>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</si>
  <si>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</si>
  <si>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</si>
  <si>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</si>
  <si>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</si>
  <si>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</si>
  <si>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</si>
  <si>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</si>
  <si>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</si>
  <si>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</si>
  <si>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</si>
  <si>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</si>
  <si>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</si>
  <si>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</si>
  <si>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</si>
  <si>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</si>
  <si>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</si>
  <si>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</si>
  <si>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</si>
  <si>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</si>
  <si>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</si>
  <si>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</si>
  <si>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</si>
  <si>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</si>
  <si>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</si>
  <si>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</si>
  <si>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</si>
  <si>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</si>
  <si>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</si>
  <si>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</si>
  <si>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</si>
  <si>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</si>
  <si>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</si>
  <si>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</si>
  <si>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</si>
  <si>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</si>
  <si>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</si>
  <si>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</si>
  <si>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</si>
  <si>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</si>
  <si>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</si>
  <si>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</si>
  <si>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</si>
  <si>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</si>
  <si>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</si>
  <si>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</si>
  <si>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</si>
  <si>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</si>
  <si>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</si>
  <si>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</si>
  <si>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</si>
  <si>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</si>
  <si>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</si>
  <si>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</si>
  <si>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</si>
  <si>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</si>
  <si>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</si>
  <si>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</si>
  <si>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</si>
  <si>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</si>
  <si>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</si>
  <si>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</si>
  <si>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</si>
  <si>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</si>
  <si>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</si>
  <si>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</si>
  <si>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</si>
  <si>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</si>
  <si>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</si>
  <si>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</si>
  <si>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</si>
  <si>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</si>
  <si>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</si>
  <si>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</si>
  <si>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</si>
  <si>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</si>
  <si>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</si>
  <si>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</si>
  <si>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</si>
  <si>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</si>
  <si>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</si>
  <si>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</si>
  <si>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</si>
  <si>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</si>
  <si>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</si>
  <si>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</si>
  <si>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</si>
  <si>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</si>
  <si>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</si>
  <si>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</si>
  <si>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</si>
  <si>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</si>
  <si>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</si>
  <si>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</si>
  <si>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</si>
  <si>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</si>
  <si>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</si>
  <si>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</si>
  <si>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</si>
  <si>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</si>
  <si>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</si>
  <si>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</si>
  <si>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</si>
  <si>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</si>
  <si>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</si>
  <si>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</si>
  <si>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</si>
  <si>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</si>
  <si>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</si>
  <si>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</si>
  <si>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</si>
  <si>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</si>
  <si>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</si>
  <si>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</si>
  <si>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</si>
  <si>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</si>
  <si>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</si>
  <si>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</si>
  <si>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</si>
  <si>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</si>
  <si>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</si>
  <si>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</si>
  <si>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</si>
  <si>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</si>
  <si>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</si>
  <si>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</si>
  <si>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</si>
  <si>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</si>
  <si>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</si>
  <si>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</si>
  <si>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</si>
  <si>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</si>
  <si>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</si>
  <si>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</si>
  <si>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</si>
  <si>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</si>
  <si>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</si>
  <si>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</si>
  <si>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</si>
  <si>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</si>
  <si>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</si>
  <si>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</si>
  <si>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</si>
  <si>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</si>
  <si>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</si>
  <si>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</si>
  <si>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</si>
  <si>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</si>
  <si>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</si>
  <si>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</si>
  <si>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</si>
  <si>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</si>
  <si>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</si>
  <si>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</si>
  <si>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</si>
  <si>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</si>
  <si>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</si>
  <si>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</si>
  <si>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</si>
  <si>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</si>
  <si>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</si>
  <si>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</si>
  <si>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</si>
  <si>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</si>
  <si>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</si>
  <si>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</si>
  <si>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</si>
  <si>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</si>
  <si>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</si>
  <si>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</si>
  <si>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</si>
  <si>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</si>
  <si>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</si>
  <si>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</si>
  <si>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</si>
  <si>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</si>
  <si>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</si>
  <si>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</si>
  <si>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</si>
  <si>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</si>
  <si>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</si>
  <si>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</si>
  <si>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</si>
  <si>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</si>
  <si>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</si>
  <si>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</si>
  <si>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</si>
  <si>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</si>
  <si>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</si>
  <si>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</si>
  <si>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</si>
  <si>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</si>
  <si>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</si>
  <si>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</si>
  <si>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</si>
  <si>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</si>
  <si>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</si>
  <si>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</si>
  <si>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</si>
  <si>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</si>
  <si>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</si>
  <si>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</si>
  <si>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</si>
  <si>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</si>
  <si>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</si>
  <si>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</si>
  <si>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</si>
  <si>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</si>
  <si>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</si>
  <si>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</si>
  <si>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</si>
  <si>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</si>
  <si>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</si>
  <si>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</si>
  <si>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</si>
  <si>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</si>
  <si>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</si>
  <si>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</si>
  <si>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</si>
  <si>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</si>
  <si>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</si>
  <si>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</si>
  <si>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</si>
  <si>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</si>
  <si>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</si>
  <si>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</si>
  <si>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</si>
  <si>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</si>
  <si>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</si>
  <si>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</si>
  <si>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</si>
  <si>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</si>
  <si>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</si>
  <si>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</si>
  <si>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</si>
  <si>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</si>
  <si>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</si>
  <si>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</si>
  <si>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</si>
  <si>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</si>
  <si>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</si>
  <si>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</si>
  <si>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</si>
  <si>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</si>
  <si>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</si>
  <si>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</si>
  <si>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</si>
  <si>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</si>
  <si>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</si>
  <si>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</si>
  <si>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</si>
  <si>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</si>
  <si>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</si>
  <si>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</si>
  <si>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</si>
  <si>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</si>
  <si>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</si>
  <si>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</si>
  <si>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</si>
  <si>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</si>
  <si>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</si>
  <si>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</si>
  <si>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</si>
  <si>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</si>
  <si>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</si>
  <si>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</si>
  <si>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</si>
  <si>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</si>
  <si>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</si>
  <si>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</si>
  <si>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</si>
  <si>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</si>
  <si>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</si>
  <si>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</si>
  <si>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</si>
  <si>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</si>
  <si>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</si>
  <si>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</si>
  <si>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</si>
  <si>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</si>
  <si>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</si>
  <si>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</si>
  <si>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</si>
  <si>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</si>
  <si>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</si>
  <si>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</si>
  <si>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</si>
  <si>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</si>
  <si>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</si>
  <si>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</si>
  <si>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</si>
  <si>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</si>
  <si>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</si>
  <si>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</si>
  <si>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</si>
  <si>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</si>
  <si>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</si>
  <si>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</si>
  <si>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</si>
  <si>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</si>
  <si>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</si>
  <si>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</si>
  <si>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</si>
  <si>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</si>
  <si>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</si>
  <si>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</si>
  <si>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</si>
  <si>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</si>
  <si>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</si>
  <si>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</si>
  <si>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</si>
  <si>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</si>
  <si>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</si>
  <si>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</si>
  <si>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</si>
  <si>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</si>
  <si>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</si>
  <si>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</si>
  <si>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</si>
  <si>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</si>
  <si>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</si>
  <si>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</si>
  <si>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</si>
  <si>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</si>
  <si>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</si>
  <si>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</si>
  <si>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</si>
  <si>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</si>
  <si>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</si>
  <si>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</si>
  <si>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</si>
  <si>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</si>
  <si>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</si>
  <si>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</si>
  <si>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</si>
  <si>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</si>
  <si>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</si>
  <si>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</si>
  <si>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</si>
  <si>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</si>
  <si>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</si>
  <si>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</si>
  <si>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</si>
  <si>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</si>
  <si>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</si>
  <si>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</si>
  <si>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</si>
  <si>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</si>
  <si>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</si>
  <si>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</si>
  <si>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</si>
  <si>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</si>
  <si>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</si>
  <si>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</si>
  <si>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</si>
  <si>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</si>
  <si>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</si>
  <si>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</si>
  <si>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</si>
  <si>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</si>
  <si>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</si>
  <si>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</si>
  <si>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</si>
  <si>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</si>
  <si>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</si>
  <si>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</si>
  <si>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</si>
  <si>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</si>
  <si>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</si>
  <si>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</si>
  <si>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</si>
  <si>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</si>
  <si>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</si>
  <si>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</si>
  <si>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</si>
  <si>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</si>
  <si>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</si>
  <si>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</si>
  <si>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</si>
  <si>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</si>
  <si>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</si>
  <si>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</si>
  <si>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</si>
  <si>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</si>
  <si>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</si>
  <si>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</si>
  <si>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</si>
  <si>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</si>
  <si>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</si>
  <si>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</si>
  <si>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</si>
  <si>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</si>
  <si>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</si>
  <si>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</si>
  <si>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</si>
  <si>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</si>
  <si>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</si>
  <si>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</si>
  <si>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</si>
  <si>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</si>
  <si>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</si>
  <si>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</si>
  <si>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</si>
  <si>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</si>
  <si>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</si>
  <si>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</si>
  <si>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</si>
  <si>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</si>
  <si>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</si>
  <si>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</si>
  <si>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</si>
  <si>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</si>
  <si>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</si>
  <si>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</si>
  <si>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</si>
  <si>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</si>
  <si>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</si>
  <si>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</si>
  <si>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</si>
  <si>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</si>
  <si>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</si>
  <si>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</si>
  <si>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</si>
  <si>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</si>
  <si>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</si>
  <si>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</si>
  <si>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</si>
  <si>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</si>
  <si>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</si>
  <si>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</si>
  <si>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</si>
  <si>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</si>
  <si>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</si>
  <si>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</si>
  <si>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</si>
  <si>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</si>
  <si>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</si>
  <si>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</si>
  <si>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</si>
  <si>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</si>
  <si>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</si>
  <si>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</si>
  <si>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</si>
  <si>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</si>
  <si>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</si>
  <si>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</si>
  <si>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</si>
  <si>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</si>
  <si>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</si>
  <si>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</si>
  <si>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</si>
  <si>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</si>
  <si>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</si>
  <si>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</si>
  <si>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</si>
  <si>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</si>
  <si>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</si>
  <si>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</si>
  <si>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</si>
  <si>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</si>
  <si>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</si>
  <si>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</si>
  <si>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</si>
  <si>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</si>
  <si>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</si>
  <si>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</si>
  <si>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</si>
  <si>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</si>
  <si>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</si>
  <si>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</si>
  <si>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</si>
  <si>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</si>
  <si>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</si>
  <si>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</si>
  <si>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</si>
  <si>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</si>
  <si>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</si>
  <si>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</si>
  <si>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</si>
  <si>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</si>
  <si>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</si>
  <si>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</si>
  <si>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</si>
  <si>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</si>
  <si>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</si>
  <si>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</si>
  <si>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</si>
  <si>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</si>
  <si>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</si>
  <si>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</si>
  <si>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</si>
  <si>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</si>
  <si>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</si>
  <si>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</si>
  <si>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</si>
  <si>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</si>
  <si>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</si>
  <si>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</si>
  <si>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</si>
  <si>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</si>
  <si>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</si>
  <si>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</si>
  <si>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</si>
  <si>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</si>
  <si>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</si>
  <si>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</si>
  <si>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</si>
  <si>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</si>
  <si>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</si>
  <si>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</si>
  <si>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</si>
  <si>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</si>
  <si>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</si>
  <si>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</si>
  <si>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</si>
  <si>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</si>
  <si>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</si>
  <si>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</si>
  <si>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</si>
  <si>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</si>
  <si>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</si>
  <si>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</si>
  <si>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</si>
  <si>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</si>
  <si>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</si>
  <si>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</si>
  <si>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</si>
  <si>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</si>
  <si>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</si>
  <si>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</si>
  <si>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</si>
  <si>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</si>
  <si>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</si>
  <si>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</si>
  <si>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</si>
  <si>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</si>
  <si>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</si>
  <si>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</si>
  <si>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</si>
  <si>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</si>
  <si>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</si>
  <si>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</si>
  <si>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</si>
  <si>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</si>
  <si>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</si>
  <si>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</si>
  <si>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</si>
  <si>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</si>
  <si>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</si>
  <si>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</si>
  <si>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</si>
  <si>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</si>
  <si>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</si>
  <si>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</si>
  <si>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</si>
  <si>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</si>
  <si>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</si>
  <si>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</si>
  <si>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</si>
  <si>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</si>
  <si>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</si>
  <si>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</si>
  <si>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</si>
  <si>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</si>
  <si>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</si>
  <si>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</si>
  <si>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</si>
  <si>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</si>
  <si>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</si>
  <si>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</si>
  <si>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</si>
  <si>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</si>
  <si>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</si>
  <si>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</si>
  <si>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</si>
  <si>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</si>
  <si>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</si>
  <si>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</si>
  <si>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</si>
  <si>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</si>
  <si>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</si>
  <si>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</si>
  <si>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</si>
  <si>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</si>
  <si>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</si>
  <si>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</si>
  <si>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</si>
  <si>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</si>
  <si>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</si>
  <si>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</si>
  <si>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</si>
  <si>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</si>
  <si>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</si>
  <si>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</si>
  <si>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</si>
  <si>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</si>
  <si>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</si>
  <si>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</si>
  <si>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</si>
  <si>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</si>
  <si>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</si>
  <si>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</si>
  <si>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</si>
  <si>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</si>
  <si>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</si>
  <si>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</si>
  <si>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</si>
  <si>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</si>
  <si>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</si>
  <si>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</si>
  <si>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</si>
  <si>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</si>
  <si>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</si>
  <si>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</si>
  <si>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</si>
  <si>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</si>
  <si>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</si>
  <si>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</si>
  <si>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</si>
  <si>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</si>
  <si>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</si>
  <si>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</si>
  <si>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</si>
  <si>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</si>
  <si>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</si>
  <si>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</si>
  <si>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</si>
  <si>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</si>
  <si>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</si>
  <si>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</si>
  <si>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</si>
  <si>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</si>
  <si>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</si>
  <si>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</si>
  <si>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</si>
  <si>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</si>
  <si>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</si>
  <si>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</si>
  <si>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</si>
  <si>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</si>
  <si>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</si>
  <si>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</si>
  <si>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</si>
  <si>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</si>
  <si>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</si>
  <si>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</si>
  <si>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</si>
  <si>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</si>
  <si>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</si>
  <si>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</si>
  <si>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</si>
  <si>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</si>
  <si>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</si>
  <si>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</si>
  <si>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</si>
  <si>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</si>
  <si>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</si>
  <si>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</si>
  <si>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</si>
  <si>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</si>
  <si>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</si>
  <si>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</si>
  <si>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</si>
  <si>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</si>
  <si>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</si>
  <si>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</si>
  <si>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</si>
  <si>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</si>
  <si>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</si>
  <si>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</si>
  <si>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</si>
  <si>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</si>
  <si>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</si>
  <si>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</si>
  <si>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</si>
  <si>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</si>
  <si>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</si>
  <si>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</si>
  <si>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</si>
  <si>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</si>
  <si>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</si>
  <si>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</si>
  <si>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</si>
  <si>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</si>
  <si>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</si>
  <si>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</si>
  <si>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</si>
  <si>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</si>
  <si>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</si>
  <si>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</si>
  <si>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</si>
  <si>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</si>
  <si>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</si>
  <si>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</si>
  <si>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</si>
  <si>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</si>
  <si>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</si>
  <si>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</si>
  <si>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</si>
  <si>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</si>
  <si>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</si>
  <si>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</si>
  <si>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</si>
  <si>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</si>
  <si>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</si>
  <si>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</si>
  <si>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</si>
  <si>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</si>
  <si>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</si>
  <si>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</si>
  <si>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</si>
  <si>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</si>
  <si>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</si>
  <si>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</si>
  <si>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</si>
  <si>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</si>
  <si>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</si>
  <si>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</si>
  <si>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</si>
  <si>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</si>
  <si>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</si>
  <si>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</si>
  <si>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</si>
  <si>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</si>
  <si>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</si>
  <si>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</si>
  <si>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</si>
  <si>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</si>
  <si>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</si>
  <si>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</si>
  <si>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</si>
  <si>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</si>
  <si>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</si>
  <si>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</si>
  <si>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</si>
  <si>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</si>
  <si>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</si>
  <si>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</si>
  <si>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</si>
  <si>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</si>
  <si>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</si>
  <si>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</si>
  <si>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</si>
  <si>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</si>
  <si>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</si>
  <si>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</si>
  <si>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</si>
  <si>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</si>
  <si>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</si>
  <si>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</si>
  <si>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</si>
  <si>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</si>
  <si>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</si>
  <si>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</si>
  <si>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</si>
  <si>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</si>
  <si>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</si>
  <si>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</si>
  <si>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</si>
  <si>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</si>
  <si>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</si>
  <si>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</si>
  <si>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</si>
  <si>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</si>
  <si>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</si>
  <si>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</si>
  <si>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</si>
  <si>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</si>
  <si>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</si>
  <si>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</si>
  <si>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</si>
  <si>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</si>
  <si>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</si>
  <si>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</si>
  <si>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</si>
  <si>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</si>
  <si>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</si>
  <si>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</si>
  <si>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</si>
  <si>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</si>
  <si>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</si>
  <si>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</si>
  <si>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</si>
  <si>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</si>
  <si>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</si>
  <si>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</si>
  <si>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</si>
  <si>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</si>
  <si>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</si>
  <si>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</si>
  <si>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</si>
  <si>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</si>
  <si>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</si>
  <si>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</si>
  <si>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</si>
  <si>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</si>
  <si>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</si>
  <si>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</si>
  <si>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</si>
  <si>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</si>
  <si>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</si>
  <si>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</si>
  <si>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</si>
  <si>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</si>
  <si>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</si>
  <si>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</si>
  <si>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</si>
  <si>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</si>
  <si>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</si>
  <si>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</si>
  <si>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</si>
  <si>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</si>
  <si>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</si>
  <si>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</si>
  <si>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</si>
  <si>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</si>
  <si>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</si>
  <si>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</si>
  <si>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</si>
  <si>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</si>
  <si>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</si>
  <si>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</si>
  <si>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</si>
  <si>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</si>
  <si>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</si>
  <si>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</si>
  <si>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</si>
  <si>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</si>
  <si>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</si>
  <si>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</si>
  <si>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</si>
  <si>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</si>
  <si>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</si>
  <si>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</si>
  <si>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</si>
  <si>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</si>
  <si>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</si>
  <si>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</si>
  <si>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</si>
  <si>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</si>
  <si>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</si>
  <si>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</si>
  <si>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</si>
  <si>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</si>
  <si>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</si>
  <si>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</si>
  <si>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</si>
  <si>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</si>
  <si>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</si>
  <si>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</si>
  <si>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</si>
  <si>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</si>
  <si>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</si>
  <si>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</si>
  <si>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</si>
  <si>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</si>
  <si>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</si>
  <si>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</si>
  <si>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</si>
  <si>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</si>
  <si>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</si>
  <si>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</si>
  <si>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</si>
  <si>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</si>
  <si>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</si>
  <si>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</si>
  <si>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</si>
  <si>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</si>
  <si>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</si>
  <si>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</si>
  <si>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</si>
  <si>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</si>
  <si>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</si>
  <si>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</si>
  <si>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</si>
  <si>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</si>
  <si>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</si>
  <si>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</si>
  <si>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</si>
  <si>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</si>
  <si>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</si>
  <si>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</si>
  <si>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</si>
  <si>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</si>
  <si>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</si>
  <si>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</si>
  <si>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</si>
  <si>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</si>
  <si>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</si>
  <si>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</si>
  <si>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</si>
  <si>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</si>
  <si>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</si>
  <si>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</si>
  <si>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</si>
  <si>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</si>
  <si>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</si>
  <si>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</si>
  <si>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</si>
  <si>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</si>
  <si>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</si>
  <si>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</si>
  <si>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</si>
  <si>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</si>
  <si>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</si>
  <si>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</si>
  <si>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</si>
  <si>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</si>
  <si>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</si>
  <si>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</si>
  <si>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</si>
  <si>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</si>
  <si>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</si>
  <si>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</si>
  <si>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</si>
  <si>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</si>
  <si>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</si>
  <si>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</si>
  <si>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</si>
  <si>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</si>
  <si>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</si>
  <si>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</si>
  <si>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</si>
  <si>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</si>
  <si>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</si>
  <si>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</si>
  <si>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</si>
  <si>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</si>
  <si>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</si>
  <si>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</si>
  <si>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</si>
  <si>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</si>
  <si>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</si>
  <si>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</si>
  <si>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</si>
  <si>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</si>
  <si>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</si>
  <si>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</si>
  <si>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</si>
  <si>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</si>
  <si>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</si>
  <si>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</si>
  <si>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</si>
  <si>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</si>
  <si>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</si>
  <si>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</si>
  <si>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</si>
  <si>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</si>
  <si>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</si>
  <si>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</si>
  <si>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</si>
  <si>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</si>
  <si>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</si>
  <si>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</si>
  <si>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</si>
  <si>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</si>
  <si>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</si>
  <si>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</si>
  <si>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</si>
  <si>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</si>
  <si>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</si>
  <si>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</si>
  <si>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</si>
  <si>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</si>
  <si>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</si>
  <si>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</si>
  <si>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</si>
  <si>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</si>
  <si>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</si>
  <si>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</si>
  <si>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</si>
  <si>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</si>
  <si>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</si>
  <si>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</si>
  <si>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</si>
  <si>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</si>
  <si>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</si>
  <si>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</si>
  <si>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</si>
  <si>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</si>
  <si>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</si>
  <si>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</si>
  <si>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</si>
  <si>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</si>
  <si>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</si>
  <si>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</si>
  <si>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</si>
  <si>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</si>
  <si>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</si>
  <si>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</si>
  <si>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</si>
  <si>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</si>
  <si>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</si>
  <si>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</si>
  <si>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</si>
  <si>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</si>
  <si>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</si>
  <si>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</si>
  <si>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</si>
  <si>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</si>
  <si>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</si>
  <si>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</si>
  <si>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</si>
  <si>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</si>
  <si>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</si>
  <si>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</si>
  <si>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</si>
  <si>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</si>
  <si>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</si>
  <si>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</si>
  <si>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</si>
  <si>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</si>
  <si>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</si>
  <si>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</si>
  <si>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</si>
  <si>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</si>
  <si>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</si>
  <si>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</si>
  <si>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</si>
  <si>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</si>
  <si>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</si>
  <si>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</si>
  <si>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</si>
  <si>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</si>
  <si>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</si>
  <si>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</si>
  <si>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</si>
  <si>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</si>
  <si>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</si>
  <si>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</si>
  <si>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</si>
  <si>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</si>
  <si>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</si>
  <si>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</si>
  <si>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</si>
  <si>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</si>
  <si>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</si>
  <si>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</si>
  <si>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</si>
  <si>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</si>
  <si>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</si>
  <si>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</si>
  <si>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</si>
  <si>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</si>
  <si>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</si>
  <si>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</si>
  <si>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</si>
  <si>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</si>
  <si>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</si>
  <si>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</si>
  <si>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</si>
  <si>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</si>
  <si>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</si>
  <si>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</si>
  <si>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</si>
  <si>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</si>
  <si>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</si>
  <si>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</si>
  <si>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</si>
  <si>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</si>
  <si>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</si>
  <si>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</si>
  <si>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</si>
  <si>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</si>
  <si>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</si>
  <si>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</si>
  <si>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</si>
  <si>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</si>
  <si>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</si>
  <si>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</si>
  <si>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</si>
  <si>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</si>
  <si>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</si>
  <si>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</si>
  <si>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</si>
  <si>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</si>
  <si>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</si>
  <si>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</si>
  <si>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</si>
  <si>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</si>
  <si>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</si>
  <si>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</si>
  <si>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</si>
  <si>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</si>
  <si>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</si>
  <si>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</si>
  <si>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</si>
  <si>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</si>
  <si>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</si>
  <si>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</si>
  <si>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</si>
  <si>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</si>
  <si>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</si>
  <si>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</si>
  <si>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</si>
  <si>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</si>
  <si>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</si>
  <si>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</si>
  <si>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</si>
  <si>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</si>
  <si>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</si>
  <si>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</si>
  <si>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</si>
  <si>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</si>
  <si>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</si>
  <si>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</si>
  <si>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</si>
  <si>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</si>
  <si>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</si>
  <si>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</si>
  <si>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</si>
  <si>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</si>
  <si>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</si>
  <si>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</si>
  <si>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</si>
  <si>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</si>
  <si>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</si>
  <si>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</si>
  <si>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</si>
  <si>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</si>
  <si>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</si>
  <si>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</si>
  <si>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</si>
  <si>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</si>
  <si>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</si>
  <si>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</si>
  <si>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</si>
  <si>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</si>
  <si>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</si>
  <si>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</si>
  <si>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</si>
  <si>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</si>
  <si>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</si>
  <si>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</si>
  <si>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</si>
  <si>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</si>
  <si>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</si>
  <si>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</si>
  <si>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</si>
  <si>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</si>
  <si>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</si>
  <si>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</si>
  <si>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</si>
  <si>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</si>
  <si>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</si>
  <si>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</si>
  <si>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</si>
  <si>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</si>
  <si>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</si>
  <si>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</si>
  <si>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</si>
  <si>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</si>
  <si>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</si>
  <si>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</si>
  <si>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</si>
  <si>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</si>
  <si>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</si>
  <si>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</si>
  <si>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</si>
  <si>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</si>
  <si>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</si>
  <si>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</si>
  <si>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</si>
  <si>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</si>
  <si>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</si>
  <si>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</si>
  <si>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</si>
  <si>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</si>
  <si>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</si>
  <si>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</si>
  <si>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</si>
  <si>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</si>
  <si>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</si>
  <si>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</si>
  <si>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</si>
  <si>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</si>
  <si>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</si>
  <si>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</si>
  <si>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</si>
  <si>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</si>
  <si>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</si>
  <si>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</si>
  <si>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</si>
  <si>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</si>
  <si>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</si>
  <si>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</si>
  <si>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</si>
  <si>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</si>
  <si>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</si>
  <si>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</si>
  <si>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</si>
  <si>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</si>
  <si>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</si>
  <si>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</si>
  <si>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</si>
  <si>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</si>
  <si>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</si>
  <si>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</si>
  <si>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</si>
  <si>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</si>
  <si>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</si>
  <si>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</si>
  <si>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</si>
  <si>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</si>
  <si>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</si>
  <si>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</si>
  <si>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</si>
  <si>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</si>
  <si>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</si>
  <si>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</si>
  <si>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</si>
  <si>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</si>
  <si>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</si>
  <si>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</si>
  <si>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</si>
  <si>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</si>
  <si>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</si>
  <si>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</si>
  <si>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</si>
  <si>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</si>
  <si>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</si>
  <si>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</si>
  <si>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</si>
  <si>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</si>
  <si>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</si>
  <si>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</si>
  <si>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</si>
  <si>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</si>
  <si>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</si>
  <si>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</si>
  <si>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</si>
  <si>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</si>
  <si>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</si>
  <si>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</si>
  <si>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</si>
  <si>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</si>
  <si>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</si>
  <si>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</si>
  <si>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</si>
  <si>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</si>
  <si>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</si>
  <si>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</si>
  <si>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</si>
  <si>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</si>
  <si>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</si>
  <si>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</si>
  <si>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</si>
  <si>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</si>
  <si>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</si>
  <si>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</si>
  <si>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</si>
  <si>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</si>
  <si>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</si>
  <si>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</si>
  <si>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</si>
  <si>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</si>
  <si>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</si>
  <si>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</si>
  <si>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</si>
  <si>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</si>
  <si>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</si>
  <si>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</si>
  <si>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</si>
  <si>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</si>
  <si>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</si>
  <si>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</si>
  <si>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</si>
  <si>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</si>
  <si>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</si>
  <si>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</si>
  <si>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</si>
  <si>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</si>
  <si>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</si>
  <si>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</si>
  <si>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</si>
  <si>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</si>
  <si>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</si>
  <si>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</si>
  <si>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</si>
  <si>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</si>
  <si>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</si>
  <si>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</si>
  <si>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</si>
  <si>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</si>
  <si>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</si>
  <si>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</si>
  <si>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</si>
  <si>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</si>
  <si>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</si>
  <si>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</si>
  <si>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</si>
  <si>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</si>
  <si>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</si>
  <si>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</si>
  <si>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</si>
  <si>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</si>
  <si>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</si>
  <si>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</si>
  <si>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</si>
  <si>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</si>
  <si>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</si>
  <si>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</si>
  <si>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</si>
  <si>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</si>
  <si>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</si>
  <si>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</si>
  <si>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</si>
  <si>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</si>
  <si>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</si>
  <si>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</si>
  <si>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</si>
  <si>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</si>
  <si>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</si>
  <si>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</si>
  <si>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</si>
  <si>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</si>
  <si>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</si>
  <si>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</si>
  <si>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</si>
  <si>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</si>
  <si>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</si>
  <si>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</si>
  <si>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</si>
  <si>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</si>
  <si>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</si>
  <si>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</si>
  <si>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</si>
  <si>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</si>
  <si>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</si>
  <si>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</si>
  <si>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</si>
  <si>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</si>
  <si>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</si>
  <si>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</si>
  <si>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</si>
  <si>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</si>
  <si>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</si>
  <si>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</si>
  <si>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</si>
  <si>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</si>
  <si>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</si>
  <si>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</si>
  <si>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</si>
  <si>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</si>
  <si>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</si>
  <si>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</si>
  <si>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</si>
  <si>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</si>
  <si>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</si>
  <si>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</si>
  <si>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</si>
  <si>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</si>
  <si>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</si>
  <si>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</si>
  <si>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</si>
  <si>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</si>
  <si>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</si>
  <si>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</si>
  <si>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</si>
  <si>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</si>
  <si>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</si>
  <si>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</si>
  <si>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</si>
  <si>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</si>
  <si>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</si>
  <si>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</si>
  <si>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</si>
  <si>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</si>
  <si>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</si>
  <si>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</si>
  <si>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</si>
  <si>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</si>
  <si>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</si>
  <si>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</si>
  <si>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</si>
  <si>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</si>
  <si>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</si>
  <si>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</si>
  <si>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</si>
  <si>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</si>
  <si>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</si>
  <si>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</si>
  <si>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</si>
  <si>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</si>
  <si>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</si>
  <si>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</si>
  <si>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</si>
  <si>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</si>
  <si>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</si>
  <si>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</si>
  <si>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</si>
  <si>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</si>
  <si>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</si>
  <si>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</si>
  <si>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</si>
  <si>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</si>
  <si>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</si>
  <si>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</si>
  <si>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</si>
  <si>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</si>
  <si>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</si>
  <si>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</si>
  <si>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</si>
  <si>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</si>
  <si>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</si>
  <si>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</si>
  <si>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</si>
  <si>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</si>
  <si>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</si>
  <si>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</si>
  <si>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</si>
  <si>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</si>
  <si>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</si>
  <si>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</si>
  <si>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</si>
  <si>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</si>
  <si>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</si>
  <si>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</si>
  <si>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</si>
  <si>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</si>
  <si>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</si>
  <si>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</si>
  <si>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</si>
  <si>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</si>
  <si>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</si>
  <si>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</si>
  <si>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</si>
  <si>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</si>
  <si>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</si>
  <si>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</si>
  <si>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</si>
  <si>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</si>
  <si>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</si>
  <si>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</si>
  <si>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</si>
  <si>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</si>
  <si>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</si>
  <si>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</si>
  <si>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</si>
  <si>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</si>
  <si>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</si>
  <si>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</si>
  <si>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</si>
  <si>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</si>
  <si>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</si>
  <si>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</si>
  <si>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</si>
  <si>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</si>
  <si>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</si>
  <si>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</si>
  <si>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</si>
  <si>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</si>
  <si>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</si>
  <si>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</si>
  <si>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</si>
  <si>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</si>
  <si>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</si>
  <si>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</si>
  <si>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</si>
  <si>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</si>
  <si>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</si>
  <si>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</si>
  <si>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</si>
  <si>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</si>
  <si>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</si>
  <si>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</si>
  <si>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</si>
  <si>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</si>
  <si>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</si>
  <si>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</si>
  <si>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</si>
  <si>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</si>
  <si>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</si>
  <si>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</si>
  <si>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</si>
  <si>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</si>
  <si>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</si>
  <si>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</si>
  <si>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</si>
  <si>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</si>
  <si>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</si>
  <si>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</si>
  <si>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</si>
  <si>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</si>
  <si>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</si>
  <si>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</si>
  <si>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</si>
  <si>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</si>
  <si>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</si>
  <si>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</si>
  <si>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</si>
  <si>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</si>
  <si>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</si>
  <si>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</si>
  <si>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</si>
  <si>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</si>
  <si>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</si>
  <si>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</si>
  <si>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</si>
  <si>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</si>
  <si>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</si>
  <si>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</si>
  <si>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</si>
  <si>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</si>
  <si>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</si>
  <si>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</si>
  <si>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</si>
  <si>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</si>
  <si>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</si>
  <si>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</si>
  <si>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</si>
  <si>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</si>
  <si>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</si>
  <si>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</si>
  <si>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</si>
  <si>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</si>
  <si>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</si>
  <si>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</si>
  <si>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</si>
  <si>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</si>
  <si>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</si>
  <si>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</si>
  <si>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</si>
  <si>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</si>
  <si>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</si>
  <si>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</si>
  <si>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</si>
  <si>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</si>
  <si>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</si>
  <si>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</si>
  <si>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</si>
  <si>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</si>
  <si>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</si>
  <si>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</si>
  <si>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</si>
  <si>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</si>
  <si>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</si>
  <si>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</si>
  <si>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</si>
  <si>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</si>
  <si>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</si>
  <si>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</si>
  <si>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</si>
  <si>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</si>
  <si>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</si>
  <si>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</si>
  <si>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</si>
  <si>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</si>
  <si>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</si>
  <si>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</si>
  <si>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</si>
  <si>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</si>
  <si>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</si>
  <si>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</si>
  <si>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</si>
  <si>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</si>
  <si>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</si>
  <si>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</si>
  <si>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</si>
  <si>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</si>
  <si>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</si>
  <si>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</si>
  <si>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</si>
  <si>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</si>
  <si>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</si>
  <si>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</si>
  <si>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</si>
  <si>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</si>
  <si>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</si>
  <si>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</si>
  <si>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</si>
  <si>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</si>
  <si>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</si>
  <si>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</si>
  <si>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</si>
  <si>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</si>
  <si>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</si>
  <si>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</si>
  <si>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</si>
  <si>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</si>
  <si>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</si>
  <si>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</si>
  <si>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</si>
  <si>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</si>
  <si>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</si>
  <si>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</si>
  <si>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</si>
  <si>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</si>
  <si>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</si>
  <si>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</si>
  <si>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</si>
  <si>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</si>
  <si>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</si>
  <si>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</si>
  <si>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</si>
  <si>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</si>
  <si>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</si>
  <si>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</si>
  <si>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</si>
  <si>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</si>
  <si>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</si>
  <si>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</si>
  <si>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</si>
  <si>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</si>
  <si>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</si>
  <si>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</si>
  <si>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</si>
  <si>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</si>
  <si>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</si>
  <si>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</si>
  <si>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</si>
  <si>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</si>
  <si>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</si>
  <si>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</si>
  <si>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</si>
  <si>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</si>
  <si>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</si>
  <si>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</si>
  <si>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</si>
  <si>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</si>
  <si>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</si>
  <si>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</si>
  <si>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</si>
  <si>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</si>
  <si>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</si>
  <si>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</si>
  <si>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</si>
  <si>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</si>
  <si>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</si>
  <si>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</si>
  <si>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</si>
  <si>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</si>
  <si>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</si>
  <si>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</si>
  <si>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</si>
  <si>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</si>
  <si>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</si>
  <si>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</si>
  <si>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</si>
  <si>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</si>
  <si>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</si>
  <si>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</si>
  <si>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</si>
  <si>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</si>
  <si>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</si>
  <si>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</si>
  <si>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</si>
  <si>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</si>
  <si>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</si>
  <si>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</si>
  <si>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</si>
  <si>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</si>
  <si>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</si>
  <si>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</si>
  <si>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</si>
  <si>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</si>
  <si>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</si>
  <si>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</si>
  <si>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</si>
  <si>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</si>
  <si>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</si>
  <si>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</si>
  <si>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</si>
  <si>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</si>
  <si>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</si>
  <si>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</si>
  <si>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</si>
  <si>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</si>
  <si>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</si>
  <si>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</si>
  <si>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</si>
  <si>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</si>
  <si>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</si>
  <si>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</si>
  <si>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</si>
  <si>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</si>
  <si>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</si>
  <si>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</si>
  <si>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</si>
  <si>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</si>
  <si>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</si>
  <si>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</si>
  <si>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</si>
  <si>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</si>
  <si>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</si>
  <si>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</si>
  <si>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</si>
  <si>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</si>
  <si>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</si>
  <si>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</si>
  <si>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</si>
  <si>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</si>
  <si>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</si>
  <si>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</si>
  <si>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</si>
  <si>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</si>
  <si>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</si>
  <si>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</si>
  <si>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</si>
  <si>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</si>
  <si>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</si>
  <si>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</si>
  <si>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</si>
  <si>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</si>
  <si>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</si>
  <si>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</si>
  <si>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</si>
  <si>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</si>
  <si>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</si>
  <si>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</si>
  <si>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</si>
  <si>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</si>
  <si>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</si>
  <si>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</si>
  <si>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</si>
  <si>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</si>
  <si>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</si>
  <si>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</si>
  <si>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</si>
  <si>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</si>
  <si>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</si>
  <si>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</si>
  <si>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</si>
  <si>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</si>
  <si>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</si>
  <si>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</si>
  <si>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</si>
  <si>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</si>
  <si>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</si>
  <si>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</si>
  <si>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</si>
  <si>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</si>
  <si>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</si>
  <si>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</si>
  <si>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</si>
  <si>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</si>
  <si>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</si>
  <si>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</si>
  <si>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</si>
  <si>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</si>
  <si>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</si>
  <si>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</si>
  <si>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</si>
  <si>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</si>
  <si>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</si>
  <si>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</si>
  <si>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</si>
  <si>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</si>
  <si>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</si>
  <si>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</si>
  <si>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</si>
  <si>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</si>
  <si>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</si>
  <si>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</si>
  <si>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</si>
  <si>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</si>
  <si>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</si>
  <si>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</si>
  <si>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</si>
  <si>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</si>
  <si>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</si>
  <si>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</si>
  <si>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</si>
  <si>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</si>
  <si>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</si>
  <si>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</si>
  <si>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</si>
  <si>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</si>
  <si>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</si>
  <si>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</si>
  <si>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</si>
  <si>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</si>
  <si>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</si>
  <si>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</si>
  <si>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</si>
  <si>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</si>
  <si>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</si>
  <si>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</si>
  <si>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</si>
  <si>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</si>
  <si>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</si>
  <si>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</si>
  <si>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</si>
  <si>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</si>
  <si>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</si>
  <si>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</si>
  <si>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</si>
  <si>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</si>
  <si>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</si>
  <si>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</si>
  <si>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</si>
  <si>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</si>
  <si>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</si>
  <si>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</si>
  <si>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</si>
  <si>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</si>
  <si>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</si>
  <si>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</si>
  <si>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</si>
  <si>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</si>
  <si>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</si>
  <si>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</si>
  <si>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</si>
  <si>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</si>
  <si>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</si>
  <si>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</si>
  <si>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</si>
  <si>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</si>
  <si>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</si>
  <si>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</si>
  <si>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</si>
  <si>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</si>
  <si>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</si>
  <si>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</si>
  <si>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</si>
  <si>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</si>
  <si>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</si>
  <si>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</si>
  <si>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</si>
  <si>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</si>
  <si>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</si>
  <si>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</si>
  <si>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</si>
  <si>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</si>
  <si>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</si>
  <si>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</si>
  <si>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</si>
  <si>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</si>
  <si>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</si>
  <si>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</si>
  <si>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</si>
  <si>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</si>
  <si>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</si>
  <si>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</si>
  <si>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</si>
  <si>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</si>
  <si>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</si>
  <si>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</si>
  <si>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</si>
  <si>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</si>
  <si>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</si>
  <si>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</si>
  <si>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</si>
  <si>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</si>
  <si>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</si>
  <si>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</si>
  <si>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</si>
  <si>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</si>
  <si>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</si>
  <si>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</si>
  <si>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</si>
  <si>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</si>
  <si>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</si>
  <si>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</si>
  <si>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</si>
  <si>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</si>
  <si>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</si>
  <si>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</si>
  <si>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</si>
  <si>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</si>
  <si>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</si>
  <si>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</si>
  <si>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</si>
  <si>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</si>
  <si>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</si>
  <si>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</si>
  <si>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</si>
  <si>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</si>
  <si>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</si>
  <si>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</si>
  <si>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</si>
  <si>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</si>
  <si>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</si>
  <si>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</si>
  <si>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</si>
  <si>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</si>
  <si>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</si>
  <si>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</si>
  <si>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</si>
  <si>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</si>
  <si>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</si>
  <si>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</si>
  <si>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</si>
  <si>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</si>
  <si>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</si>
  <si>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</si>
  <si>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</si>
  <si>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</si>
  <si>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</si>
  <si>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</si>
  <si>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</si>
  <si>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</si>
  <si>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</si>
  <si>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</si>
  <si>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</si>
  <si>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</si>
  <si>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</si>
  <si>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</si>
  <si>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</si>
  <si>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</si>
  <si>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</si>
  <si>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</si>
  <si>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</si>
  <si>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</si>
  <si>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</si>
  <si>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</si>
  <si>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</si>
  <si>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</si>
  <si>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</si>
  <si>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</si>
  <si>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</si>
  <si>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</si>
  <si>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</si>
  <si>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</si>
  <si>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</si>
  <si>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</si>
  <si>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</si>
  <si>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</si>
  <si>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</si>
  <si>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</si>
  <si>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</si>
  <si>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</si>
  <si>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</si>
  <si>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</si>
  <si>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</si>
  <si>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</si>
  <si>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</si>
  <si>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</si>
  <si>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</si>
  <si>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</si>
  <si>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</si>
  <si>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</si>
  <si>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</si>
  <si>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</si>
  <si>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</si>
  <si>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</si>
  <si>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</si>
  <si>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</si>
  <si>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</si>
  <si>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</si>
  <si>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</si>
  <si>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</si>
  <si>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</si>
  <si>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</si>
  <si>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</si>
  <si>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</si>
  <si>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</si>
  <si>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</si>
  <si>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</si>
  <si>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</si>
  <si>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</si>
  <si>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</si>
  <si>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</si>
  <si>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</si>
  <si>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</si>
  <si>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</si>
  <si>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</si>
  <si>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</si>
  <si>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</si>
  <si>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</si>
  <si>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</si>
  <si>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</si>
  <si>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</si>
  <si>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</si>
  <si>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</si>
  <si>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</si>
  <si>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</si>
  <si>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</si>
  <si>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</si>
  <si>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</si>
  <si>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</si>
  <si>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</si>
  <si>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</si>
  <si>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</si>
  <si>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</si>
  <si>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</si>
  <si>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</si>
  <si>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</si>
  <si>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</si>
  <si>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</si>
  <si>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</si>
  <si>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</si>
  <si>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</si>
  <si>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</si>
  <si>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</si>
  <si>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</si>
  <si>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</si>
  <si>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</si>
  <si>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</si>
  <si>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</si>
  <si>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</si>
  <si>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</si>
  <si>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</si>
  <si>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</si>
  <si>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</si>
  <si>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</si>
  <si>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</si>
  <si>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</si>
  <si>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</si>
  <si>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</si>
  <si>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</si>
  <si>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</si>
  <si>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</si>
  <si>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</si>
  <si>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</si>
  <si>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</si>
  <si>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</si>
  <si>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</si>
  <si>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</si>
  <si>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</si>
  <si>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</si>
  <si>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</si>
  <si>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</si>
  <si>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</si>
  <si>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</si>
  <si>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</si>
  <si>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</si>
  <si>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</si>
  <si>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</si>
  <si>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</si>
  <si>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</si>
  <si>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</si>
  <si>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</si>
  <si>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</si>
  <si>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</si>
  <si>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</si>
  <si>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</si>
  <si>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</si>
  <si>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</si>
  <si>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</si>
  <si>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</si>
  <si>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</si>
  <si>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</si>
  <si>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</si>
  <si>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</si>
  <si>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</si>
  <si>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</si>
  <si>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</si>
  <si>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</si>
  <si>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</si>
  <si>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</si>
  <si>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</si>
  <si>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</si>
  <si>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</si>
  <si>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</si>
  <si>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</si>
  <si>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</si>
  <si>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</si>
  <si>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</si>
  <si>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</si>
  <si>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</si>
  <si>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</si>
  <si>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</si>
  <si>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</si>
  <si>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</si>
  <si>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</si>
  <si>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</si>
  <si>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</si>
  <si>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</si>
  <si>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</si>
  <si>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</si>
  <si>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</si>
  <si>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</si>
  <si>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</si>
  <si>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</si>
  <si>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</si>
  <si>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</si>
  <si>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</si>
  <si>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</si>
  <si>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</si>
  <si>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</si>
  <si>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</si>
  <si>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</si>
  <si>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</si>
  <si>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</si>
  <si>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</si>
  <si>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</si>
  <si>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</si>
  <si>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</si>
  <si>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</si>
  <si>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</si>
  <si>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</si>
  <si>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</si>
  <si>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</si>
  <si>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</si>
  <si>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</si>
  <si>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</si>
  <si>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</si>
  <si>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</si>
  <si>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</si>
  <si>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</si>
  <si>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</si>
  <si>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</si>
  <si>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</si>
  <si>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</si>
  <si>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</si>
  <si>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</si>
  <si>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</si>
  <si>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</si>
  <si>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</si>
  <si>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</si>
  <si>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</si>
  <si>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</si>
  <si>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</si>
  <si>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</si>
  <si>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</si>
  <si>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</si>
  <si>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</si>
  <si>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</si>
  <si>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</si>
  <si>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</si>
  <si>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</si>
  <si>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</si>
  <si>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</si>
  <si>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</si>
  <si>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</si>
  <si>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</si>
  <si>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</si>
  <si>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</si>
  <si>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</si>
  <si>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</si>
  <si>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</si>
  <si>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</si>
  <si>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</si>
  <si>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</si>
  <si>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</si>
  <si>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</si>
  <si>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</si>
  <si>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</si>
  <si>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</si>
  <si>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</si>
  <si>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</si>
  <si>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</si>
  <si>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</si>
  <si>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</si>
  <si>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</si>
  <si>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</si>
  <si>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</si>
  <si>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</si>
  <si>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</si>
  <si>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</si>
  <si>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</si>
  <si>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</si>
  <si>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</si>
  <si>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</si>
  <si>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</si>
  <si>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</si>
  <si>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</si>
  <si>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</si>
  <si>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</si>
  <si>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</si>
  <si>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</si>
  <si>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</si>
  <si>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</si>
  <si>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</si>
  <si>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</si>
  <si>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</si>
  <si>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</si>
  <si>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</si>
  <si>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</si>
  <si>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</si>
  <si>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</si>
  <si>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</si>
  <si>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</si>
  <si>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</si>
  <si>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</si>
  <si>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</si>
  <si>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</si>
  <si>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</si>
  <si>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</si>
  <si>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</si>
  <si>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</si>
  <si>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</si>
  <si>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</si>
  <si>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</si>
  <si>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</si>
  <si>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</si>
  <si>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</si>
  <si>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</si>
  <si>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</si>
  <si>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</si>
  <si>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</si>
  <si>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</si>
  <si>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</si>
  <si>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</si>
  <si>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</si>
  <si>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</si>
  <si>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</si>
  <si>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</si>
  <si>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</si>
  <si>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</si>
  <si>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</si>
  <si>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</si>
  <si>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</si>
  <si>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</si>
  <si>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</si>
  <si>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</si>
  <si>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</si>
  <si>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</si>
  <si>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</si>
  <si>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</si>
  <si>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</si>
  <si>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</si>
  <si>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</si>
  <si>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</si>
  <si>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</si>
  <si>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</si>
  <si>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</si>
  <si>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</si>
  <si>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</si>
  <si>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</si>
  <si>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</si>
  <si>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</si>
  <si>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</si>
  <si>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</si>
  <si>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</si>
  <si>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</si>
  <si>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</si>
  <si>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</si>
  <si>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</si>
  <si>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</si>
  <si>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</si>
  <si>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</si>
  <si>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</si>
  <si>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</si>
  <si>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</si>
  <si>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</si>
  <si>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</si>
  <si>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</si>
  <si>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</si>
  <si>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</si>
  <si>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</si>
  <si>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</si>
  <si>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</si>
  <si>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</si>
  <si>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</si>
  <si>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</si>
  <si>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</si>
  <si>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</si>
  <si>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</si>
  <si>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</si>
  <si>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</si>
  <si>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</si>
  <si>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</si>
  <si>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</si>
  <si>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</si>
  <si>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</si>
  <si>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</si>
  <si>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</si>
  <si>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</si>
  <si>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</si>
  <si>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</si>
  <si>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</si>
  <si>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</si>
  <si>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</si>
  <si>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</si>
  <si>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</si>
  <si>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</si>
  <si>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</si>
  <si>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</si>
  <si>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</si>
  <si>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</si>
  <si>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</si>
  <si>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</si>
  <si>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</si>
  <si>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</si>
  <si>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</si>
  <si>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</si>
  <si>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</si>
  <si>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</si>
  <si>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</si>
  <si>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</si>
  <si>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</si>
  <si>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</si>
  <si>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</si>
  <si>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</si>
  <si>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</si>
  <si>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</si>
  <si>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</si>
  <si>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</si>
  <si>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</si>
  <si>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</si>
  <si>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</si>
  <si>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</si>
  <si>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</si>
  <si>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</si>
  <si>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</si>
  <si>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</si>
  <si>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</si>
  <si>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</si>
  <si>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</si>
  <si>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</si>
  <si>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</si>
  <si>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</si>
  <si>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</si>
  <si>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</si>
  <si>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</si>
  <si>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</si>
  <si>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</si>
  <si>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</si>
  <si>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</si>
  <si>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</si>
  <si>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</si>
  <si>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</si>
  <si>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</si>
  <si>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</si>
  <si>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</si>
  <si>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</si>
  <si>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</si>
  <si>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</si>
  <si>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</si>
  <si>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</si>
  <si>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</si>
  <si>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</si>
  <si>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</si>
  <si>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</si>
  <si>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</si>
  <si>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</si>
  <si>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</si>
  <si>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</si>
  <si>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</si>
  <si>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</si>
  <si>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</si>
  <si>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</si>
  <si>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</si>
  <si>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</si>
  <si>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</si>
  <si>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</si>
  <si>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</si>
  <si>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</si>
  <si>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</si>
  <si>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</si>
  <si>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</si>
  <si>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</si>
  <si>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</si>
  <si>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</si>
  <si>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</si>
  <si>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</si>
  <si>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</si>
  <si>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</si>
  <si>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</si>
  <si>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</si>
  <si>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</si>
  <si>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</si>
  <si>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</si>
  <si>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</si>
  <si>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</si>
  <si>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</si>
  <si>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</si>
  <si>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</si>
  <si>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</si>
  <si>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</si>
  <si>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</si>
  <si>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</si>
  <si>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</si>
  <si>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</si>
  <si>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</si>
  <si>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</si>
  <si>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</si>
  <si>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</si>
  <si>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</si>
  <si>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</si>
  <si>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</si>
  <si>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</si>
  <si>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</si>
  <si>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</si>
  <si>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</si>
  <si>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</si>
  <si>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</si>
  <si>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</si>
  <si>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</si>
  <si>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</si>
  <si>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</si>
  <si>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</si>
  <si>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</si>
  <si>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</si>
  <si>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</si>
  <si>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</si>
  <si>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</si>
  <si>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</si>
  <si>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</si>
  <si>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</si>
  <si>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</si>
  <si>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</si>
  <si>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</si>
  <si>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</si>
  <si>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</si>
  <si>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</si>
  <si>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</si>
  <si>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</si>
  <si>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</si>
  <si>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</si>
  <si>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</si>
  <si>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</si>
  <si>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</si>
  <si>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</si>
  <si>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</si>
  <si>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</si>
  <si>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</si>
  <si>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</si>
  <si>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</si>
  <si>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</si>
  <si>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</si>
  <si>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</si>
  <si>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</si>
  <si>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</si>
  <si>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</si>
  <si>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</si>
  <si>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</si>
  <si>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</si>
  <si>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</si>
  <si>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</si>
  <si>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</si>
  <si>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</si>
  <si>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</si>
  <si>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</si>
  <si>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</si>
  <si>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</si>
  <si>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</si>
  <si>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</si>
  <si>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</si>
  <si>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</si>
  <si>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</si>
  <si>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</si>
  <si>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</si>
  <si>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</si>
  <si>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</si>
  <si>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</si>
  <si>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</si>
  <si>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</si>
  <si>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</si>
  <si>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</si>
  <si>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</si>
  <si>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</si>
  <si>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</si>
  <si>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</si>
  <si>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</si>
  <si>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</si>
  <si>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</si>
  <si>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</si>
  <si>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</si>
  <si>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</si>
  <si>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</si>
  <si>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</si>
  <si>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</si>
  <si>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</si>
  <si>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</si>
  <si>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</si>
  <si>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</si>
  <si>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</si>
  <si>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</si>
  <si>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</si>
  <si>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</si>
  <si>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</si>
  <si>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</si>
  <si>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</si>
  <si>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</si>
  <si>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</si>
  <si>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</si>
  <si>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</si>
  <si>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</si>
  <si>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</si>
  <si>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</si>
  <si>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</si>
  <si>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</si>
  <si>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</si>
  <si>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</si>
  <si>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</si>
  <si>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</si>
  <si>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</si>
  <si>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</si>
  <si>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</si>
  <si>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</si>
  <si>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</si>
  <si>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</si>
  <si>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</si>
  <si>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</si>
  <si>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</si>
  <si>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</si>
  <si>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</si>
  <si>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</si>
  <si>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</si>
  <si>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</si>
  <si>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</si>
  <si>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</si>
  <si>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</si>
  <si>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</si>
  <si>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</si>
  <si>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</si>
  <si>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</si>
  <si>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</si>
  <si>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</si>
  <si>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</si>
  <si>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</si>
  <si>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</si>
  <si>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</si>
  <si>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</si>
  <si>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</si>
  <si>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</si>
  <si>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</si>
  <si>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</si>
  <si>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</si>
  <si>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</si>
  <si>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</si>
  <si>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</si>
  <si>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</si>
  <si>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</si>
  <si>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</si>
  <si>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</si>
  <si>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</si>
  <si>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</si>
  <si>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</si>
  <si>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</si>
  <si>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</si>
  <si>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</si>
  <si>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</si>
  <si>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</si>
  <si>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</si>
  <si>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</si>
  <si>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</si>
  <si>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</si>
  <si>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</si>
  <si>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</si>
  <si>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</si>
  <si>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</si>
  <si>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</si>
  <si>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</si>
  <si>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</si>
  <si>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</si>
  <si>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</si>
  <si>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</si>
  <si>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</si>
  <si>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</si>
  <si>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</si>
  <si>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</si>
  <si>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</si>
  <si>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</si>
  <si>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</si>
  <si>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</si>
  <si>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</si>
  <si>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</si>
  <si>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</si>
  <si>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</si>
  <si>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</si>
  <si>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</si>
  <si>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</si>
  <si>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</si>
  <si>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</si>
  <si>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</si>
  <si>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</si>
  <si>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</si>
  <si>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</si>
  <si>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</si>
  <si>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</si>
  <si>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</si>
  <si>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</si>
  <si>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</si>
  <si>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</si>
  <si>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</si>
  <si>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</si>
  <si>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</si>
  <si>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</si>
  <si>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</si>
  <si>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</si>
  <si>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</si>
  <si>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</si>
  <si>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</si>
  <si>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</si>
  <si>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</si>
  <si>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</si>
  <si>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</si>
  <si>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</si>
  <si>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</si>
  <si>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</si>
  <si>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</si>
  <si>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</si>
  <si>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</si>
  <si>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</si>
  <si>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</si>
  <si>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</si>
  <si>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</si>
  <si>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</si>
  <si>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</si>
  <si>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</si>
  <si>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</si>
  <si>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</si>
  <si>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</si>
  <si>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</si>
  <si>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</si>
  <si>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</si>
  <si>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</si>
  <si>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</si>
  <si>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</si>
  <si>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</si>
  <si>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</si>
  <si>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</si>
  <si>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</si>
  <si>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</si>
  <si>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</si>
  <si>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</si>
  <si>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</si>
  <si>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</si>
  <si>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</si>
  <si>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</si>
  <si>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</si>
  <si>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</si>
  <si>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</si>
  <si>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</si>
  <si>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</si>
  <si>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</si>
  <si>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</si>
  <si>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</si>
  <si>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</si>
  <si>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</si>
  <si>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</si>
  <si>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</si>
  <si>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</si>
  <si>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</si>
  <si>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</si>
  <si>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</si>
  <si>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</si>
  <si>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</si>
  <si>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</si>
  <si>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</si>
  <si>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</si>
  <si>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</si>
  <si>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</si>
  <si>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</si>
  <si>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</si>
  <si>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</si>
  <si>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</si>
  <si>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</si>
  <si>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</si>
  <si>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</si>
  <si>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</si>
  <si>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</si>
  <si>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</si>
  <si>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</si>
  <si>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</si>
  <si>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</si>
  <si>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</si>
  <si>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</si>
  <si>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</si>
  <si>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</si>
  <si>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</si>
  <si>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</si>
  <si>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</si>
  <si>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</si>
  <si>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</si>
  <si>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</si>
  <si>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</si>
  <si>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</si>
  <si>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</si>
  <si>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</si>
  <si>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</si>
  <si>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</si>
  <si>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</si>
  <si>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</si>
  <si>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</si>
  <si>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</si>
  <si>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</si>
  <si>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</si>
  <si>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</si>
  <si>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</si>
  <si>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</si>
  <si>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</si>
  <si>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</si>
  <si>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</si>
  <si>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</si>
  <si>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</si>
  <si>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</si>
  <si>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</si>
  <si>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</si>
  <si>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</si>
  <si>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</si>
  <si>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</si>
  <si>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</si>
  <si>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</si>
  <si>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</si>
  <si>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</si>
  <si>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</si>
  <si>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</si>
  <si>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</si>
  <si>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</si>
  <si>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</si>
  <si>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</si>
  <si>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</si>
  <si>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</si>
  <si>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</si>
  <si>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</si>
  <si>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</si>
  <si>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</si>
  <si>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</si>
  <si>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</si>
  <si>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</si>
  <si>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</si>
  <si>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</si>
  <si>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</si>
  <si>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</si>
  <si>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</si>
  <si>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</si>
  <si>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</si>
  <si>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</si>
  <si>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</si>
  <si>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</si>
  <si>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</si>
  <si>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</si>
  <si>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</si>
  <si>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</si>
  <si>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</si>
  <si>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</si>
  <si>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</si>
  <si>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</si>
  <si>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</si>
  <si>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</si>
  <si>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</si>
  <si>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</si>
  <si>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</si>
  <si>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</si>
  <si>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</si>
  <si>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</si>
  <si>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</si>
  <si>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</si>
  <si>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</si>
  <si>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</si>
  <si>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</si>
  <si>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</si>
  <si>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</si>
  <si>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</si>
  <si>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</si>
  <si>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</si>
  <si>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</si>
  <si>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</si>
  <si>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</si>
  <si>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</si>
  <si>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</si>
  <si>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</si>
  <si>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</si>
  <si>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</si>
  <si>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</si>
  <si>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</si>
  <si>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</si>
  <si>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</si>
  <si>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</si>
  <si>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</si>
  <si>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</si>
  <si>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</si>
  <si>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</si>
  <si>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</si>
  <si>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</si>
  <si>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</si>
  <si>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</si>
  <si>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</si>
  <si>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</si>
  <si>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</si>
  <si>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</si>
  <si>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</si>
  <si>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</si>
  <si>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</si>
  <si>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</si>
  <si>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</si>
  <si>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</si>
  <si>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</si>
  <si>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</si>
  <si>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</si>
  <si>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</si>
  <si>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</si>
  <si>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</si>
  <si>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</si>
  <si>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</si>
  <si>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</si>
  <si>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</si>
  <si>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</si>
  <si>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</si>
  <si>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</si>
  <si>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</si>
  <si>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</si>
  <si>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</si>
  <si>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</si>
  <si>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</si>
  <si>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</si>
  <si>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</si>
  <si>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</si>
  <si>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</si>
  <si>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</si>
  <si>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</si>
  <si>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</si>
  <si>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</si>
  <si>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</si>
  <si>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</si>
  <si>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</si>
  <si>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</si>
  <si>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</si>
  <si>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</si>
  <si>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</si>
  <si>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</si>
  <si>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</si>
  <si>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</si>
  <si>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</si>
  <si>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</si>
  <si>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</si>
  <si>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</si>
  <si>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</si>
  <si>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</si>
  <si>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</si>
  <si>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</si>
  <si>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</si>
  <si>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</si>
  <si>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</si>
  <si>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</si>
  <si>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</si>
  <si>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</si>
  <si>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</si>
  <si>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</si>
  <si>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</si>
  <si>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</si>
  <si>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</si>
  <si>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</si>
  <si>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</si>
  <si>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</si>
  <si>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</si>
  <si>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</si>
  <si>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</si>
  <si>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</si>
  <si>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</si>
  <si>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</si>
  <si>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</si>
  <si>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</si>
  <si>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</si>
  <si>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</si>
  <si>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</si>
  <si>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</si>
  <si>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</si>
  <si>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</si>
  <si>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</si>
  <si>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</si>
  <si>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</si>
  <si>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</si>
  <si>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</si>
  <si>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</si>
  <si>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</si>
  <si>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</si>
  <si>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</si>
  <si>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</si>
  <si>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</si>
  <si>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</si>
  <si>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</si>
  <si>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</si>
  <si>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</si>
  <si>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</si>
  <si>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</si>
  <si>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</si>
  <si>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</si>
  <si>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</si>
  <si>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</si>
  <si>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</si>
  <si>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</si>
  <si>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</si>
  <si>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</si>
  <si>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</si>
  <si>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</si>
  <si>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</si>
  <si>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</si>
  <si>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</si>
  <si>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</si>
  <si>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</si>
  <si>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</si>
  <si>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</si>
  <si>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</si>
  <si>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</si>
  <si>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</si>
  <si>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</si>
  <si>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</si>
  <si>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</si>
  <si>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</si>
  <si>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</si>
  <si>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</si>
  <si>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</si>
  <si>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</si>
  <si>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</si>
  <si>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</si>
  <si>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</si>
  <si>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</si>
  <si>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</si>
  <si>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</si>
  <si>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</si>
  <si>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</si>
  <si>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</si>
  <si>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</si>
  <si>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</si>
  <si>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</si>
  <si>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</si>
  <si>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</si>
  <si>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</si>
  <si>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</si>
  <si>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</si>
  <si>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</si>
  <si>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</si>
  <si>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</si>
  <si>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</si>
  <si>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</si>
  <si>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</si>
  <si>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</si>
  <si>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</si>
  <si>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</si>
  <si>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</si>
  <si>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</si>
  <si>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</si>
  <si>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</si>
  <si>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</si>
  <si>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</si>
  <si>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</si>
  <si>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</si>
  <si>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</si>
  <si>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</si>
  <si>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</si>
  <si>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</si>
  <si>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</si>
  <si>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</si>
  <si>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</si>
  <si>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</si>
  <si>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</si>
  <si>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</si>
  <si>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</si>
  <si>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</si>
  <si>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</si>
  <si>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</si>
  <si>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</si>
  <si>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</si>
  <si>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</si>
  <si>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</si>
  <si>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</si>
  <si>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</si>
  <si>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</si>
  <si>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</si>
  <si>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</si>
  <si>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</si>
  <si>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</si>
  <si>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</si>
  <si>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</si>
  <si>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</si>
  <si>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</si>
  <si>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</si>
  <si>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</si>
  <si>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</si>
  <si>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</si>
  <si>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</si>
  <si>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</si>
  <si>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</si>
  <si>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</si>
  <si>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</si>
  <si>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</si>
  <si>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</si>
  <si>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</si>
  <si>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</si>
  <si>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</si>
  <si>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</si>
  <si>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</si>
  <si>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</si>
  <si>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</si>
  <si>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</si>
  <si>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</si>
  <si>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</si>
  <si>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</si>
  <si>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</si>
  <si>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</si>
  <si>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</si>
  <si>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</si>
  <si>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</si>
  <si>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</si>
  <si>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</si>
  <si>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</si>
  <si>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</si>
  <si>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</si>
  <si>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</si>
  <si>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</si>
  <si>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</si>
  <si>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</si>
  <si>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</si>
  <si>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</si>
  <si>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</si>
  <si>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</si>
  <si>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</si>
  <si>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</si>
  <si>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</si>
  <si>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</si>
  <si>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</si>
  <si>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</si>
  <si>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</si>
  <si>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</si>
  <si>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</si>
  <si>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</si>
  <si>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</si>
  <si>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</si>
  <si>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</si>
  <si>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</si>
  <si>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</si>
  <si>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</si>
  <si>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</si>
  <si>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</si>
  <si>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</si>
  <si>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</si>
  <si>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</si>
  <si>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</si>
  <si>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</si>
  <si>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</si>
  <si>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</si>
  <si>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</si>
  <si>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</si>
  <si>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</si>
  <si>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</si>
  <si>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</si>
  <si>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</si>
  <si>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</si>
  <si>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</si>
  <si>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</si>
  <si>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</si>
  <si>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</si>
  <si>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</si>
  <si>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</si>
  <si>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</si>
  <si>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</si>
  <si>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</si>
  <si>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</si>
  <si>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</si>
  <si>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</si>
  <si>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</si>
  <si>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</si>
  <si>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</si>
  <si>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</si>
  <si>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</si>
  <si>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</si>
  <si>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</si>
  <si>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</si>
  <si>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</si>
  <si>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</si>
  <si>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</si>
  <si>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</si>
  <si>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</si>
  <si>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</si>
  <si>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</si>
  <si>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</si>
  <si>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</si>
  <si>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</si>
  <si>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</si>
  <si>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</si>
  <si>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</si>
  <si>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</si>
  <si>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</si>
  <si>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</si>
  <si>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</si>
  <si>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</si>
  <si>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</si>
  <si>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</si>
  <si>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</si>
  <si>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</si>
  <si>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</si>
  <si>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</si>
  <si>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</si>
  <si>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</si>
  <si>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</si>
  <si>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</si>
  <si>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</si>
  <si>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</si>
  <si>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</si>
  <si>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</si>
  <si>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</si>
  <si>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</si>
  <si>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</si>
  <si>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</si>
  <si>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</si>
  <si>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</si>
  <si>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</si>
  <si>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</si>
  <si>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</si>
  <si>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</si>
  <si>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</si>
  <si>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</si>
  <si>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</si>
  <si>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</si>
  <si>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</si>
  <si>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</si>
  <si>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</si>
  <si>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</si>
  <si>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</si>
  <si>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</si>
  <si>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</si>
  <si>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</si>
  <si>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</si>
  <si>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</si>
  <si>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</si>
  <si>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</si>
  <si>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</si>
  <si>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</si>
  <si>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</si>
  <si>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</si>
  <si>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</si>
  <si>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</si>
  <si>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</si>
  <si>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</si>
  <si>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</si>
  <si>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</si>
  <si>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</si>
  <si>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</si>
  <si>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</si>
  <si>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</si>
  <si>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</si>
  <si>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</si>
  <si>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</si>
  <si>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</si>
  <si>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</si>
  <si>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</si>
  <si>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</si>
  <si>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</si>
  <si>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</si>
  <si>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</si>
  <si>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</si>
  <si>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</si>
  <si>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</si>
  <si>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</si>
  <si>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</si>
  <si>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</si>
  <si>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</si>
  <si>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</si>
  <si>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</si>
  <si>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</si>
  <si>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</si>
  <si>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</si>
  <si>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</si>
  <si>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</si>
  <si>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</si>
  <si>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</si>
  <si>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</si>
  <si>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</si>
  <si>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</si>
  <si>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</si>
  <si>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</si>
  <si>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</si>
  <si>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</si>
  <si>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</si>
  <si>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</si>
  <si>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</si>
  <si>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</si>
  <si>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</si>
  <si>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</si>
  <si>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</si>
  <si>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</si>
  <si>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</si>
  <si>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</si>
  <si>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</si>
  <si>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</si>
  <si>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</si>
  <si>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</si>
  <si>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</si>
  <si>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</si>
  <si>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</si>
  <si>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</si>
  <si>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</si>
  <si>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</si>
  <si>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</si>
  <si>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</si>
  <si>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</si>
  <si>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</si>
  <si>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</si>
  <si>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</si>
  <si>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</si>
  <si>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</si>
  <si>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</si>
  <si>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</si>
  <si>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</si>
  <si>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</si>
  <si>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</si>
  <si>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</si>
  <si>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</si>
  <si>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</si>
  <si>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</si>
  <si>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</si>
  <si>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</si>
  <si>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</si>
  <si>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</si>
  <si>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</si>
  <si>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</si>
  <si>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</si>
  <si>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</si>
  <si>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</si>
  <si>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</si>
  <si>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</si>
  <si>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</si>
  <si>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</si>
  <si>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</si>
  <si>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</si>
  <si>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</si>
  <si>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</si>
  <si>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</si>
  <si>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</si>
  <si>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</si>
  <si>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</si>
  <si>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</si>
  <si>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</si>
  <si>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</si>
  <si>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</si>
  <si>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</si>
  <si>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</si>
  <si>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</si>
  <si>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</si>
  <si>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</si>
  <si>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</si>
  <si>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</si>
  <si>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</si>
  <si>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</si>
  <si>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</si>
  <si>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</si>
  <si>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</si>
  <si>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</si>
  <si>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</si>
  <si>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</si>
  <si>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</si>
  <si>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</si>
  <si>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</si>
  <si>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</si>
  <si>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</si>
  <si>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</si>
  <si>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</si>
  <si>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</si>
  <si>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</si>
  <si>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</si>
  <si>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</si>
  <si>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</si>
  <si>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</si>
  <si>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</si>
  <si>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</si>
  <si>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</si>
  <si>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</si>
  <si>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</si>
  <si>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</si>
  <si>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</si>
  <si>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</si>
  <si>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</si>
  <si>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</si>
  <si>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</si>
  <si>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</si>
  <si>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</si>
  <si>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</si>
  <si>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</si>
  <si>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</si>
  <si>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</si>
  <si>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</si>
  <si>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</si>
  <si>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</si>
  <si>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</si>
  <si>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</si>
  <si>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</si>
  <si>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</si>
  <si>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</si>
  <si>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</si>
  <si>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</si>
  <si>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</si>
  <si>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</si>
  <si>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</si>
  <si>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</si>
  <si>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</si>
  <si>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</si>
  <si>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</si>
  <si>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</si>
  <si>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</si>
  <si>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</si>
  <si>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</si>
  <si>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</si>
  <si>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</si>
  <si>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</si>
  <si>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</si>
  <si>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</si>
  <si>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</si>
  <si>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</si>
  <si>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</si>
  <si>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</si>
  <si>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</si>
  <si>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</si>
  <si>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</si>
  <si>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</si>
  <si>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</si>
  <si>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</si>
  <si>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</si>
  <si>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</si>
  <si>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</si>
  <si>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</si>
  <si>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</si>
  <si>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</si>
  <si>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</si>
  <si>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</si>
  <si>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</si>
  <si>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</si>
  <si>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</si>
  <si>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</si>
  <si>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</si>
  <si>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</si>
  <si>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</si>
  <si>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</si>
  <si>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</si>
  <si>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</si>
  <si>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</si>
  <si>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</si>
  <si>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</si>
  <si>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</si>
  <si>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</si>
  <si>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</si>
  <si>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</si>
  <si>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</si>
  <si>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</si>
  <si>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</si>
  <si>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</si>
  <si>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</si>
  <si>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</si>
  <si>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</si>
  <si>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</si>
  <si>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</si>
  <si>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</si>
  <si>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</si>
  <si>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</si>
  <si>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</si>
  <si>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</si>
  <si>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</si>
  <si>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</si>
  <si>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</si>
  <si>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</si>
  <si>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</si>
  <si>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</si>
  <si>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</si>
  <si>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</si>
  <si>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</si>
  <si>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</si>
  <si>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</si>
  <si>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</si>
  <si>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</si>
  <si>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</si>
  <si>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</si>
  <si>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</si>
  <si>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</si>
  <si>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</si>
  <si>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</si>
  <si>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</si>
  <si>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</si>
  <si>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</si>
  <si>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</si>
  <si>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</si>
  <si>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</si>
  <si>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</si>
  <si>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</si>
  <si>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</si>
  <si>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</si>
  <si>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</si>
  <si>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</si>
  <si>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</si>
  <si>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</si>
  <si>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</si>
  <si>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</si>
  <si>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</si>
  <si>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</si>
  <si>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</si>
  <si>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</si>
  <si>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</si>
  <si>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</si>
  <si>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</si>
  <si>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</si>
  <si>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</si>
  <si>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</si>
  <si>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</si>
  <si>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</si>
  <si>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</si>
  <si>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</si>
  <si>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</si>
  <si>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</si>
  <si>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</si>
  <si>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</si>
  <si>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</si>
  <si>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</si>
  <si>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</si>
  <si>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</si>
  <si>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</si>
  <si>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</si>
  <si>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</si>
  <si>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</si>
  <si>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</si>
  <si>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</si>
  <si>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</si>
  <si>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</si>
  <si>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</si>
  <si>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</si>
  <si>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</si>
  <si>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</si>
  <si>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</si>
  <si>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</si>
  <si>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</si>
  <si>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</si>
  <si>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</si>
  <si>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</si>
  <si>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</si>
  <si>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</si>
  <si>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</si>
  <si>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</si>
  <si>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</si>
  <si>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</si>
  <si>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</si>
  <si>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</si>
  <si>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</si>
  <si>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</si>
  <si>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</si>
  <si>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</si>
  <si>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</si>
  <si>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</si>
  <si>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</si>
  <si>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</si>
  <si>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</si>
  <si>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</si>
  <si>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</si>
  <si>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</si>
  <si>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</si>
  <si>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</si>
  <si>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</si>
  <si>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</si>
  <si>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</si>
  <si>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</si>
  <si>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</si>
  <si>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</si>
  <si>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</si>
  <si>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</si>
  <si>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</si>
  <si>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</si>
  <si>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</si>
  <si>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</si>
  <si>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</si>
  <si>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</si>
  <si>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</si>
  <si>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</si>
  <si>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</si>
  <si>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</si>
  <si>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</si>
  <si>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</si>
  <si>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</si>
  <si>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</si>
  <si>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</si>
  <si>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</si>
  <si>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</si>
  <si>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</si>
  <si>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</si>
  <si>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</si>
  <si>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</si>
  <si>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</si>
  <si>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</si>
  <si>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</si>
  <si>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</si>
  <si>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</si>
  <si>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</si>
  <si>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</si>
  <si>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</si>
  <si>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</si>
  <si>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</si>
  <si>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</si>
  <si>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</si>
  <si>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</si>
  <si>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</si>
  <si>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</si>
  <si>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</si>
  <si>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</si>
  <si>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</si>
  <si>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</si>
  <si>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</si>
  <si>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</si>
  <si>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</si>
  <si>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</si>
  <si>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</si>
  <si>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</si>
  <si>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</si>
  <si>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</si>
  <si>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</si>
  <si>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</si>
  <si>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</si>
  <si>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</si>
  <si>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</si>
  <si>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</si>
  <si>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</si>
  <si>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</si>
  <si>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</si>
  <si>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</si>
  <si>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</si>
  <si>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</si>
  <si>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</si>
  <si>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</si>
  <si>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</si>
  <si>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</si>
  <si>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</si>
  <si>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</si>
  <si>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</si>
  <si>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</si>
  <si>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</si>
  <si>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</si>
  <si>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</si>
  <si>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</si>
  <si>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</si>
  <si>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</si>
  <si>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</si>
  <si>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</si>
  <si>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</si>
  <si>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</si>
  <si>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</si>
  <si>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</si>
  <si>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</si>
  <si>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</si>
  <si>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</si>
  <si>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</si>
  <si>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</si>
  <si>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</si>
  <si>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</si>
  <si>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</si>
  <si>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</si>
  <si>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</si>
  <si>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</si>
  <si>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</si>
  <si>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</si>
  <si>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</si>
  <si>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</si>
  <si>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</si>
  <si>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</si>
  <si>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</si>
  <si>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</si>
  <si>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</si>
  <si>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</si>
  <si>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</si>
  <si>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</si>
  <si>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</si>
  <si>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</si>
  <si>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</si>
  <si>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</si>
  <si>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</si>
  <si>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</si>
  <si>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</si>
  <si>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</si>
  <si>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</si>
  <si>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</si>
  <si>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</si>
  <si>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</si>
  <si>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</si>
  <si>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</si>
  <si>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</si>
  <si>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</si>
  <si>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</si>
  <si>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</si>
  <si>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</si>
  <si>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</si>
  <si>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</si>
  <si>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</si>
  <si>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</si>
  <si>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</si>
  <si>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</si>
  <si>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</si>
  <si>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</si>
  <si>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</si>
  <si>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</si>
  <si>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</si>
  <si>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</si>
  <si>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</si>
  <si>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</si>
  <si>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</si>
  <si>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</si>
  <si>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</si>
  <si>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</si>
  <si>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</si>
  <si>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</si>
  <si>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</si>
  <si>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</si>
  <si>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</si>
  <si>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</si>
  <si>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</si>
  <si>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</si>
  <si>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</si>
  <si>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</si>
  <si>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</si>
  <si>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</si>
  <si>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</si>
  <si>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</si>
  <si>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</si>
  <si>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</si>
  <si>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</si>
  <si>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</si>
  <si>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</si>
  <si>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</si>
  <si>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</si>
  <si>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</si>
  <si>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</si>
  <si>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</si>
  <si>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</si>
  <si>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</si>
  <si>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</si>
  <si>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</si>
  <si>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</si>
  <si>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</si>
  <si>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</si>
  <si>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</si>
  <si>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</si>
  <si>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</si>
  <si>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</si>
  <si>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</si>
  <si>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</si>
  <si>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</si>
  <si>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</si>
  <si>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</si>
  <si>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</si>
  <si>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</si>
  <si>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</si>
  <si>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</si>
  <si>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</si>
  <si>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</si>
  <si>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</si>
  <si>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</si>
  <si>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</si>
  <si>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</si>
  <si>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</si>
  <si>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</si>
  <si>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</si>
  <si>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</si>
  <si>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</si>
  <si>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</si>
  <si>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</si>
  <si>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</si>
  <si>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</si>
  <si>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</si>
  <si>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</si>
  <si>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</si>
  <si>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</si>
  <si>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</si>
  <si>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</si>
  <si>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</si>
  <si>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</si>
  <si>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</si>
  <si>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</si>
  <si>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</si>
  <si>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</si>
  <si>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</si>
  <si>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</si>
  <si>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</si>
  <si>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</si>
  <si>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</si>
  <si>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</si>
  <si>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</si>
  <si>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</si>
  <si>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</si>
  <si>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</si>
  <si>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</si>
  <si>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</si>
  <si>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</si>
  <si>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</si>
  <si>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</si>
  <si>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</si>
  <si>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</si>
  <si>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</si>
  <si>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</si>
  <si>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</si>
  <si>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</si>
  <si>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</si>
  <si>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</si>
  <si>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</si>
  <si>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</si>
  <si>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</si>
  <si>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</si>
  <si>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</si>
  <si>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</si>
  <si>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</si>
  <si>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</si>
  <si>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</si>
  <si>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</si>
  <si>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</si>
  <si>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</si>
  <si>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</si>
  <si>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</si>
  <si>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</si>
  <si>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</si>
  <si>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</si>
  <si>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</si>
  <si>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</si>
  <si>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</si>
  <si>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</si>
  <si>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</si>
  <si>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</si>
  <si>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</si>
  <si>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</si>
  <si>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</si>
  <si>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</si>
  <si>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</si>
  <si>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</si>
  <si>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</si>
  <si>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</si>
  <si>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</si>
  <si>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</si>
  <si>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</si>
  <si>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</si>
  <si>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</si>
  <si>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</si>
  <si>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</si>
  <si>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</si>
  <si>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</si>
  <si>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</si>
  <si>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</si>
  <si>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</si>
  <si>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</si>
  <si>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</si>
  <si>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</si>
  <si>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</si>
  <si>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</si>
  <si>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</si>
  <si>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</si>
  <si>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</si>
  <si>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</si>
  <si>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</si>
  <si>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</si>
  <si>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</si>
  <si>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</si>
  <si>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</si>
  <si>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</si>
  <si>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</si>
  <si>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</si>
  <si>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</si>
  <si>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</si>
  <si>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</si>
  <si>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</si>
  <si>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</si>
  <si>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</si>
  <si>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</si>
  <si>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</si>
  <si>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</si>
  <si>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</si>
  <si>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</si>
  <si>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</si>
  <si>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</si>
  <si>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</si>
  <si>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</si>
  <si>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</si>
  <si>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</si>
  <si>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</si>
  <si>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</si>
  <si>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</si>
  <si>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</si>
  <si>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</si>
  <si>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</si>
  <si>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</si>
  <si>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</si>
  <si>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</si>
  <si>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</si>
  <si>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</si>
  <si>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</si>
  <si>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</si>
  <si>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</si>
  <si>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</si>
  <si>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</si>
  <si>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</si>
  <si>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</si>
  <si>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</si>
  <si>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</si>
  <si>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</si>
  <si>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</si>
  <si>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</si>
  <si>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</si>
  <si>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</si>
  <si>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</si>
  <si>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</si>
  <si>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</si>
  <si>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</si>
  <si>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</si>
  <si>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</si>
  <si>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</si>
  <si>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</si>
  <si>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</si>
  <si>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</si>
  <si>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</si>
  <si>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</si>
  <si>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</si>
  <si>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</si>
  <si>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</si>
  <si>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</si>
  <si>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</si>
  <si>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</si>
  <si>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</si>
  <si>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</si>
  <si>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</si>
  <si>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</si>
  <si>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</si>
  <si>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</si>
  <si>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</si>
  <si>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</si>
  <si>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</si>
  <si>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</si>
  <si>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</si>
  <si>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</si>
  <si>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</si>
  <si>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</si>
  <si>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</si>
  <si>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</si>
  <si>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</si>
  <si>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</si>
  <si>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</si>
  <si>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</si>
  <si>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</si>
  <si>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</si>
  <si>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</si>
  <si>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</si>
  <si>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</si>
  <si>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</si>
  <si>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</si>
  <si>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</si>
  <si>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</si>
  <si>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</si>
  <si>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</si>
  <si>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</si>
  <si>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</si>
  <si>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</si>
  <si>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</si>
  <si>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</si>
  <si>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</si>
  <si>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</si>
  <si>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</si>
  <si>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</si>
  <si>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</si>
  <si>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</si>
  <si>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</si>
  <si>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</si>
  <si>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</si>
  <si>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</si>
  <si>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</si>
  <si>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</si>
  <si>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</si>
  <si>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</si>
  <si>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</si>
  <si>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</si>
  <si>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</si>
  <si>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</si>
  <si>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</si>
  <si>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</si>
  <si>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</si>
  <si>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</si>
  <si>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</si>
  <si>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</si>
  <si>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</si>
  <si>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</si>
  <si>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</si>
  <si>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</si>
  <si>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</si>
  <si>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</si>
  <si>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</si>
  <si>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</si>
  <si>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</si>
  <si>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</si>
  <si>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</si>
  <si>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</si>
  <si>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</si>
  <si>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</si>
  <si>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</si>
  <si>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</si>
  <si>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</si>
  <si>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</si>
  <si>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</si>
  <si>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</si>
  <si>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</si>
  <si>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</si>
  <si>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</si>
  <si>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</si>
  <si>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</si>
  <si>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</si>
  <si>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</si>
  <si>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</si>
  <si>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</si>
  <si>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</si>
  <si>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</si>
  <si>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</si>
  <si>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</si>
  <si>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</si>
  <si>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</si>
  <si>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</si>
  <si>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</si>
  <si>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</si>
  <si>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</si>
  <si>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</si>
  <si>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</si>
  <si>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</si>
  <si>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</si>
  <si>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</si>
  <si>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</si>
  <si>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</si>
  <si>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</si>
  <si>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</si>
  <si>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</si>
  <si>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</si>
  <si>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</si>
  <si>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</si>
  <si>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</si>
  <si>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</si>
  <si>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</si>
  <si>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</si>
  <si>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</si>
  <si>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</si>
  <si>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</si>
  <si>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</si>
  <si>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</si>
  <si>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</si>
  <si>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</si>
  <si>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</si>
  <si>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</si>
  <si>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</si>
  <si>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</si>
  <si>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</si>
  <si>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</si>
  <si>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</si>
  <si>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</si>
  <si>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</si>
  <si>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</si>
  <si>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</si>
  <si>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</si>
  <si>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</si>
  <si>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</si>
  <si>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</si>
  <si>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</si>
  <si>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</si>
  <si>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</si>
  <si>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</si>
  <si>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</si>
  <si>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</si>
  <si>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</si>
  <si>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</si>
  <si>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</si>
  <si>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</si>
  <si>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</si>
  <si>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</si>
  <si>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</si>
  <si>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</si>
  <si>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</si>
  <si>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</si>
  <si>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</si>
  <si>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</si>
  <si>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</si>
  <si>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</si>
  <si>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</si>
  <si>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</si>
  <si>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</si>
  <si>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</si>
  <si>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</si>
  <si>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</si>
  <si>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</si>
  <si>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</si>
  <si>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</si>
  <si>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</si>
  <si>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</si>
  <si>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</si>
  <si>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</si>
  <si>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</si>
  <si>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</si>
  <si>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</si>
  <si>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</si>
  <si>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</si>
  <si>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</si>
  <si>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</si>
  <si>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</si>
  <si>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</si>
  <si>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</si>
  <si>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</si>
  <si>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</si>
  <si>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</si>
  <si>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</si>
  <si>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</si>
  <si>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</si>
  <si>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</si>
  <si>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</si>
  <si>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</si>
  <si>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</si>
  <si>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</si>
  <si>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</si>
  <si>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</si>
  <si>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</si>
  <si>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</si>
  <si>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</si>
  <si>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</si>
  <si>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</si>
  <si>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</si>
  <si>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</si>
  <si>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</si>
  <si>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</si>
  <si>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</si>
  <si>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</si>
  <si>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</si>
  <si>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</si>
  <si>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</si>
  <si>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</si>
  <si>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</si>
  <si>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</si>
  <si>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</si>
  <si>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</si>
  <si>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</si>
  <si>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</si>
  <si>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</si>
  <si>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</si>
  <si>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</si>
  <si>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</si>
  <si>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</si>
  <si>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</si>
  <si>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</si>
  <si>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</si>
  <si>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</si>
  <si>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</si>
  <si>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</si>
  <si>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</si>
  <si>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</si>
  <si>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</si>
  <si>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</si>
  <si>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</si>
  <si>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</si>
  <si>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</si>
  <si>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</si>
  <si>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</si>
  <si>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</si>
  <si>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</si>
  <si>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</si>
  <si>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</si>
  <si>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</si>
  <si>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</si>
  <si>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</si>
  <si>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</si>
  <si>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</si>
  <si>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</si>
  <si>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</si>
  <si>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</si>
  <si>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</si>
  <si>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</si>
  <si>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</si>
  <si>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</si>
  <si>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</si>
  <si>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</si>
  <si>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</si>
  <si>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</si>
  <si>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</si>
  <si>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</si>
  <si>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</si>
  <si>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</si>
  <si>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</si>
  <si>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</si>
  <si>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</si>
  <si>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</si>
  <si>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</si>
  <si>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</si>
  <si>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</si>
  <si>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</si>
  <si>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</si>
  <si>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</si>
  <si>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</si>
  <si>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</si>
  <si>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</si>
  <si>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</si>
  <si>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</si>
  <si>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</si>
  <si>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</si>
  <si>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</si>
  <si>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</si>
  <si>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</si>
  <si>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</si>
  <si>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</si>
  <si>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</si>
  <si>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</si>
  <si>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</si>
  <si>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</si>
  <si>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</si>
  <si>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</si>
  <si>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</si>
  <si>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</si>
  <si>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</si>
  <si>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</si>
  <si>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</si>
  <si>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</si>
  <si>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</si>
  <si>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</si>
  <si>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</si>
  <si>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</si>
  <si>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</si>
  <si>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</si>
  <si>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</si>
  <si>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</si>
  <si>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</si>
  <si>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</si>
  <si>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</si>
  <si>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</si>
  <si>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</si>
  <si>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</si>
  <si>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</si>
  <si>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</si>
  <si>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</si>
  <si>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</si>
  <si>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</si>
  <si>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</si>
  <si>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</si>
  <si>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</si>
  <si>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</si>
  <si>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</si>
  <si>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</si>
  <si>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</si>
  <si>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</si>
  <si>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</si>
  <si>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</si>
  <si>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</si>
  <si>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</si>
  <si>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</si>
  <si>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</si>
  <si>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</si>
  <si>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</si>
  <si>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</si>
  <si>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</si>
  <si>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</si>
  <si>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</si>
  <si>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</si>
  <si>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</si>
  <si>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</si>
  <si>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</si>
  <si>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</si>
  <si>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</si>
  <si>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</si>
  <si>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</si>
  <si>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</si>
  <si>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</si>
  <si>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</si>
  <si>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</si>
  <si>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</si>
  <si>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</si>
  <si>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</si>
  <si>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</si>
  <si>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</si>
  <si>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</si>
  <si>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</si>
  <si>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</si>
  <si>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</si>
  <si>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</si>
  <si>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</si>
  <si>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</si>
  <si>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</si>
  <si>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</si>
  <si>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</si>
  <si>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</si>
  <si>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</si>
  <si>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</si>
  <si>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</si>
  <si>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</si>
  <si>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</si>
  <si>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</si>
  <si>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</si>
  <si>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</si>
  <si>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</si>
  <si>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</si>
  <si>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</si>
  <si>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</si>
  <si>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</si>
  <si>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</si>
  <si>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</si>
  <si>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</si>
  <si>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</si>
  <si>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</si>
  <si>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</si>
  <si>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</si>
  <si>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</si>
  <si>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</si>
  <si>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</si>
  <si>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</si>
  <si>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</si>
  <si>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</si>
  <si>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</si>
  <si>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</si>
  <si>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</si>
  <si>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</si>
  <si>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</si>
  <si>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</si>
  <si>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</si>
  <si>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</si>
  <si>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</si>
  <si>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</si>
  <si>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</si>
  <si>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</si>
  <si>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</si>
  <si>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</si>
  <si>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</si>
  <si>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</si>
  <si>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</si>
  <si>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</si>
  <si>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</si>
  <si>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</si>
  <si>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</si>
  <si>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</si>
  <si>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</si>
  <si>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</si>
  <si>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</si>
  <si>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</si>
  <si>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</si>
  <si>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</si>
  <si>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</si>
  <si>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</si>
  <si>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</si>
  <si>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</si>
  <si>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</si>
  <si>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</si>
  <si>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</si>
  <si>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</si>
  <si>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</si>
  <si>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</si>
  <si>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</si>
  <si>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</si>
  <si>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</si>
  <si>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</si>
  <si>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</si>
  <si>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</si>
  <si>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</si>
  <si>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</si>
  <si>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</si>
  <si>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</si>
  <si>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</si>
  <si>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</si>
  <si>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</si>
  <si>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</si>
  <si>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</si>
  <si>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</si>
  <si>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</si>
  <si>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</si>
  <si>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</si>
  <si>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</si>
  <si>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</si>
  <si>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</si>
  <si>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</si>
  <si>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</si>
  <si>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</si>
  <si>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</si>
  <si>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</si>
  <si>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</si>
  <si>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</si>
  <si>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</si>
  <si>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</si>
  <si>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</si>
  <si>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</si>
  <si>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</si>
  <si>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</si>
  <si>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</si>
  <si>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</si>
  <si>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</si>
  <si>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</si>
  <si>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</si>
  <si>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</si>
  <si>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</si>
  <si>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</si>
  <si>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</si>
  <si>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</si>
  <si>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</si>
  <si>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</si>
  <si>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</si>
  <si>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</si>
  <si>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</si>
  <si>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</si>
  <si>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</si>
  <si>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</si>
  <si>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</si>
  <si>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</si>
  <si>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</si>
  <si>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</si>
  <si>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</si>
  <si>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</si>
  <si>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</si>
  <si>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</si>
  <si>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</si>
  <si>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</si>
  <si>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</si>
  <si>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</si>
  <si>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</si>
  <si>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</si>
  <si>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</si>
  <si>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</si>
  <si>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</si>
  <si>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</si>
  <si>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</si>
  <si>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</si>
  <si>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</si>
  <si>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</si>
  <si>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</si>
  <si>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</si>
  <si>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</si>
  <si>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</si>
  <si>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</si>
  <si>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</si>
  <si>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</si>
  <si>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</si>
  <si>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</si>
  <si>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</si>
  <si>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</si>
  <si>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</si>
  <si>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</si>
  <si>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</si>
  <si>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</si>
  <si>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</si>
  <si>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</si>
  <si>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</si>
  <si>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</si>
  <si>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</si>
  <si>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</si>
  <si>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</si>
  <si>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</si>
  <si>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</si>
  <si>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</si>
  <si>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</si>
  <si>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</si>
  <si>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</si>
  <si>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</si>
  <si>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</si>
  <si>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</si>
  <si>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</si>
  <si>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</si>
  <si>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</si>
  <si>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</si>
  <si>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</si>
  <si>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</si>
  <si>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</si>
  <si>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</si>
  <si>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</si>
  <si>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</si>
  <si>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</si>
  <si>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</si>
  <si>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</si>
  <si>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</si>
  <si>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</si>
  <si>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</si>
  <si>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</si>
  <si>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</si>
  <si>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</si>
  <si>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</si>
  <si>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</si>
  <si>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</si>
  <si>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</si>
  <si>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</si>
  <si>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</si>
  <si>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</si>
  <si>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</si>
  <si>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</si>
  <si>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</si>
  <si>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</si>
  <si>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</si>
  <si>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</si>
  <si>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</si>
  <si>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</si>
  <si>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</si>
  <si>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</si>
  <si>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</si>
  <si>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</si>
  <si>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</si>
  <si>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</si>
  <si>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</si>
  <si>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</si>
  <si>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</si>
  <si>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</si>
  <si>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</si>
  <si>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</si>
  <si>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</si>
  <si>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</si>
  <si>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</si>
  <si>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</si>
  <si>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</si>
  <si>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</si>
  <si>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</si>
  <si>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</si>
  <si>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</si>
  <si>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</si>
  <si>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</si>
  <si>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</si>
  <si>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</si>
  <si>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</si>
  <si>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</si>
  <si>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</si>
  <si>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</si>
  <si>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</si>
  <si>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</si>
  <si>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</si>
  <si>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</si>
  <si>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</si>
  <si>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</si>
  <si>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</si>
  <si>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</si>
  <si>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</si>
  <si>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</si>
  <si>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</si>
  <si>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</si>
  <si>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</si>
  <si>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</si>
  <si>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</si>
  <si>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</si>
  <si>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</si>
  <si>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</si>
  <si>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</si>
  <si>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</si>
  <si>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</si>
  <si>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</si>
  <si>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</si>
  <si>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</si>
  <si>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</si>
  <si>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</si>
  <si>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</si>
  <si>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</si>
  <si>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</si>
  <si>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</si>
  <si>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</si>
  <si>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</si>
  <si>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</si>
  <si>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</si>
  <si>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</si>
  <si>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</si>
  <si>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</si>
  <si>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</si>
  <si>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</si>
  <si>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</si>
  <si>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</si>
  <si>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</si>
  <si>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</si>
  <si>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</si>
  <si>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</si>
  <si>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</si>
  <si>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</si>
  <si>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</si>
  <si>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</si>
  <si>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</si>
  <si>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</si>
  <si>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</si>
  <si>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</si>
  <si>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</si>
  <si>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</si>
  <si>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</si>
  <si>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</si>
  <si>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</si>
  <si>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</si>
  <si>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</si>
  <si>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</si>
  <si>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</si>
  <si>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</si>
  <si>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</si>
  <si>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</si>
  <si>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</si>
  <si>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</si>
  <si>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</si>
  <si>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</si>
  <si>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</si>
  <si>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</si>
  <si>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</si>
  <si>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</si>
  <si>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</si>
  <si>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</si>
  <si>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</si>
  <si>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</si>
  <si>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</si>
  <si>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</si>
  <si>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</si>
  <si>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</si>
  <si>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</si>
  <si>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</si>
  <si>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</si>
  <si>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</si>
  <si>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</si>
  <si>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</si>
  <si>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</si>
  <si>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</si>
  <si>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</si>
  <si>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</si>
  <si>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</si>
  <si>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</si>
  <si>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</si>
  <si>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</si>
  <si>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</si>
  <si>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</si>
  <si>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</si>
  <si>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</si>
  <si>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</si>
  <si>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</si>
  <si>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</si>
  <si>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</si>
  <si>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</si>
  <si>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</si>
  <si>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</si>
  <si>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</si>
  <si>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</si>
  <si>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</si>
  <si>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</si>
  <si>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</si>
  <si>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</si>
  <si>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</si>
  <si>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</si>
  <si>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</si>
  <si>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</si>
  <si>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</si>
  <si>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</si>
  <si>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</si>
  <si>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</si>
  <si>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</si>
  <si>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</si>
  <si>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</si>
  <si>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</si>
  <si>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</si>
  <si>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</si>
  <si>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</si>
  <si>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</si>
  <si>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</si>
  <si>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</si>
  <si>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</si>
  <si>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</si>
  <si>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</si>
  <si>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</si>
  <si>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</si>
  <si>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</si>
  <si>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</si>
  <si>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</si>
  <si>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</si>
  <si>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</si>
  <si>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</si>
  <si>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</si>
  <si>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</si>
  <si>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</si>
  <si>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</si>
  <si>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</si>
  <si>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</si>
  <si>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</si>
  <si>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</si>
  <si>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</si>
  <si>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</si>
  <si>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</si>
  <si>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</si>
  <si>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</si>
  <si>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</si>
  <si>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</si>
  <si>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</si>
  <si>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</si>
  <si>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</si>
  <si>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</si>
  <si>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</si>
  <si>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</si>
  <si>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</si>
  <si>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</si>
  <si>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</si>
  <si>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</si>
  <si>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</si>
  <si>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</si>
  <si>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</si>
  <si>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</si>
  <si>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</si>
  <si>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</si>
  <si>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</si>
  <si>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</si>
  <si>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</si>
  <si>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</si>
  <si>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</si>
  <si>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</si>
  <si>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</si>
  <si>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</si>
  <si>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</si>
  <si>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</si>
  <si>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</si>
  <si>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</si>
  <si>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</si>
  <si>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</si>
  <si>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</si>
  <si>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</si>
  <si>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</si>
  <si>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</si>
  <si>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</si>
  <si>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</si>
  <si>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</si>
  <si>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</si>
  <si>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</si>
  <si>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</si>
  <si>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</si>
  <si>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</si>
  <si>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</si>
  <si>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</si>
  <si>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</si>
  <si>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</si>
  <si>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</si>
  <si>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</si>
  <si>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</si>
  <si>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</si>
  <si>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</si>
  <si>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</si>
  <si>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</si>
  <si>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</si>
  <si>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</si>
  <si>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</si>
  <si>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</si>
  <si>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</si>
  <si>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</si>
  <si>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</si>
  <si>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</si>
  <si>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</si>
  <si>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</si>
  <si>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</si>
  <si>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</si>
  <si>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</si>
  <si>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</si>
  <si>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</si>
  <si>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</si>
  <si>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</si>
  <si>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</si>
  <si>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</si>
  <si>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</si>
  <si>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</si>
  <si>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</si>
  <si>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</si>
  <si>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</si>
  <si>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</si>
  <si>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</si>
  <si>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</si>
  <si>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</si>
  <si>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</si>
  <si>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</si>
  <si>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</si>
  <si>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</si>
  <si>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</si>
  <si>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</si>
  <si>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</si>
  <si>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</si>
  <si>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</si>
  <si>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</si>
  <si>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</si>
  <si>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</si>
  <si>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</si>
  <si>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</si>
  <si>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</si>
  <si>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</si>
  <si>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</si>
  <si>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</si>
  <si>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</si>
  <si>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</si>
  <si>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</si>
  <si>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</si>
  <si>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</si>
  <si>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</si>
  <si>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</si>
  <si>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</si>
  <si>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</si>
  <si>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</si>
  <si>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</si>
  <si>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</si>
  <si>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</si>
  <si>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</si>
  <si>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</si>
  <si>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</si>
  <si>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</si>
  <si>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</si>
  <si>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</si>
  <si>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</si>
  <si>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</si>
  <si>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</si>
  <si>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</si>
  <si>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</si>
  <si>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</si>
  <si>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</si>
  <si>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</si>
  <si>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</si>
  <si>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</si>
  <si>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</si>
  <si>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</si>
  <si>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</si>
  <si>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</si>
  <si>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</si>
  <si>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</si>
  <si>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</si>
  <si>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</si>
  <si>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</si>
  <si>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</si>
  <si>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</si>
  <si>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</si>
  <si>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</si>
  <si>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</si>
  <si>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</si>
  <si>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</si>
  <si>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</si>
  <si>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</si>
  <si>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</si>
  <si>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</si>
  <si>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</si>
  <si>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</si>
  <si>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</si>
  <si>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</si>
  <si>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</si>
  <si>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</si>
  <si>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</si>
  <si>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</si>
  <si>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</si>
  <si>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</si>
  <si>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</si>
  <si>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</si>
  <si>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</si>
  <si>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</si>
  <si>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</si>
  <si>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</si>
  <si>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</si>
  <si>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</si>
  <si>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</si>
  <si>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</si>
  <si>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</si>
  <si>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</si>
  <si>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</si>
  <si>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</si>
  <si>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</si>
  <si>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</si>
  <si>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</si>
  <si>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</si>
  <si>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</si>
  <si>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</si>
  <si>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</si>
  <si>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</si>
  <si>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</si>
  <si>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</si>
  <si>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</si>
  <si>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</si>
  <si>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</si>
  <si>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</si>
  <si>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</si>
  <si>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</si>
  <si>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</si>
  <si>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</si>
  <si>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</si>
  <si>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</si>
  <si>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</si>
  <si>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</si>
  <si>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</si>
  <si>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</si>
  <si>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</si>
  <si>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</si>
  <si>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</si>
  <si>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</si>
  <si>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</si>
  <si>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</si>
  <si>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</si>
  <si>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</si>
  <si>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</si>
  <si>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</si>
  <si>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</si>
  <si>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</si>
  <si>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</si>
  <si>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</si>
  <si>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</si>
  <si>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</si>
  <si>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</si>
  <si>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</si>
  <si>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</si>
  <si>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</si>
  <si>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</si>
  <si>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</si>
  <si>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</si>
  <si>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</si>
  <si>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</si>
  <si>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</si>
  <si>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</si>
  <si>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</si>
  <si>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</si>
  <si>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</si>
  <si>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</si>
  <si>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</si>
  <si>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</si>
  <si>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</si>
  <si>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</si>
  <si>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</si>
  <si>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</si>
  <si>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</si>
  <si>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</si>
  <si>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</si>
  <si>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</si>
  <si>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</si>
  <si>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</si>
  <si>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</si>
  <si>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</si>
  <si>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</si>
  <si>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</si>
  <si>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</si>
  <si>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</si>
  <si>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</si>
  <si>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</si>
  <si>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</si>
  <si>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</si>
  <si>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</si>
  <si>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</si>
  <si>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</si>
  <si>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</si>
  <si>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</si>
  <si>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</si>
  <si>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</si>
  <si>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</si>
  <si>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</si>
  <si>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</si>
  <si>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</si>
  <si>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</si>
  <si>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</si>
  <si>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</si>
  <si>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</si>
  <si>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</si>
  <si>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</si>
  <si>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</si>
  <si>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</si>
  <si>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</si>
  <si>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</si>
  <si>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</si>
  <si>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</si>
  <si>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</si>
  <si>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</si>
  <si>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</si>
  <si>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</si>
  <si>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</si>
  <si>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</si>
  <si>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</si>
  <si>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</si>
  <si>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</si>
  <si>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</si>
  <si>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</si>
  <si>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</si>
  <si>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</si>
  <si>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</si>
  <si>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</si>
  <si>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</si>
  <si>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</si>
  <si>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</si>
  <si>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</si>
  <si>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</si>
  <si>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</si>
  <si>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</si>
  <si>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</si>
  <si>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</si>
  <si>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</si>
  <si>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</si>
  <si>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</si>
  <si>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</si>
  <si>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</si>
  <si>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</si>
  <si>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</si>
  <si>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</si>
  <si>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</si>
  <si>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</si>
  <si>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</si>
  <si>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</si>
  <si>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</si>
  <si>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</si>
  <si>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</si>
  <si>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</si>
  <si>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</si>
  <si>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</si>
  <si>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</si>
  <si>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</si>
  <si>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</si>
  <si>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</si>
  <si>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</si>
  <si>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</si>
  <si>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</si>
  <si>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</si>
  <si>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</si>
  <si>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</si>
  <si>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</si>
  <si>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</si>
  <si>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</si>
  <si>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</si>
  <si>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</si>
  <si>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</si>
  <si>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</si>
  <si>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</si>
  <si>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</si>
  <si>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</si>
  <si>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</si>
  <si>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</si>
  <si>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</si>
  <si>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</si>
  <si>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</si>
  <si>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</si>
  <si>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</si>
  <si>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</si>
  <si>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</si>
  <si>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</si>
  <si>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</si>
  <si>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</si>
  <si>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</si>
  <si>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</si>
  <si>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</si>
  <si>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</si>
  <si>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</si>
  <si>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</si>
  <si>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</si>
  <si>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</si>
  <si>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</si>
  <si>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</si>
  <si>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</si>
  <si>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</si>
  <si>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</si>
  <si>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</si>
  <si>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</si>
  <si>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</si>
  <si>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</si>
  <si>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</si>
  <si>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</si>
  <si>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</si>
  <si>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</si>
  <si>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</si>
  <si>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</si>
  <si>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</si>
  <si>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</si>
  <si>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</si>
  <si>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</si>
  <si>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</si>
  <si>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</si>
  <si>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</si>
  <si>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</si>
  <si>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</si>
  <si>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</si>
  <si>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</si>
  <si>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</si>
  <si>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</si>
  <si>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</si>
  <si>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</si>
  <si>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</si>
  <si>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</si>
  <si>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</si>
  <si>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</si>
  <si>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</si>
  <si>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</si>
  <si>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</si>
  <si>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</si>
  <si>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</si>
  <si>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</si>
  <si>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</si>
  <si>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</si>
  <si>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</si>
  <si>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</si>
  <si>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</si>
  <si>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</si>
  <si>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</si>
  <si>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</si>
  <si>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</si>
  <si>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</si>
  <si>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</si>
  <si>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</si>
  <si>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</si>
  <si>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</si>
  <si>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</si>
  <si>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</si>
  <si>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</si>
  <si>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</si>
  <si>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</si>
  <si>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</si>
  <si>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</si>
  <si>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</si>
  <si>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</si>
  <si>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</si>
  <si>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</si>
  <si>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</si>
  <si>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</si>
  <si>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</si>
  <si>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</si>
  <si>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</si>
  <si>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</si>
  <si>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</si>
  <si>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</si>
  <si>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</si>
  <si>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</si>
  <si>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</si>
  <si>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</si>
  <si>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</si>
  <si>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</si>
  <si>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</si>
  <si>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</si>
  <si>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</si>
  <si>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</si>
  <si>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</si>
  <si>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</si>
  <si>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</si>
  <si>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</si>
  <si>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</si>
  <si>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</si>
  <si>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</si>
  <si>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</si>
  <si>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</si>
  <si>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</si>
  <si>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</si>
  <si>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</si>
  <si>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</si>
  <si>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</si>
  <si>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</si>
  <si>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</si>
  <si>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</si>
  <si>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</si>
  <si>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</si>
  <si>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</si>
  <si>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</si>
  <si>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</si>
  <si>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</si>
  <si>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</si>
  <si>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</si>
  <si>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</si>
  <si>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</si>
  <si>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</si>
  <si>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</si>
  <si>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</si>
  <si>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</si>
  <si>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</si>
  <si>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</si>
  <si>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</si>
  <si>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</si>
  <si>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</si>
  <si>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</si>
  <si>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</si>
  <si>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</si>
  <si>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</si>
  <si>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</si>
  <si>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</si>
  <si>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</si>
  <si>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</si>
  <si>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</si>
  <si>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</si>
  <si>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</si>
  <si>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</si>
  <si>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</si>
  <si>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</si>
  <si>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</si>
  <si>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</si>
  <si>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</si>
  <si>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</si>
  <si>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</si>
  <si>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</si>
  <si>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</si>
  <si>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</si>
  <si>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</si>
  <si>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</si>
  <si>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</si>
  <si>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</si>
  <si>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</si>
  <si>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</si>
  <si>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</si>
  <si>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</si>
  <si>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</si>
  <si>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</si>
  <si>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</si>
  <si>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</si>
  <si>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</si>
  <si>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</si>
  <si>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</si>
  <si>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</si>
  <si>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</si>
  <si>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</si>
  <si>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</si>
  <si>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</si>
  <si>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</si>
  <si>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</si>
  <si>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</si>
  <si>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</si>
  <si>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</si>
  <si>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</si>
  <si>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</si>
  <si>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</si>
  <si>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</si>
  <si>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</si>
  <si>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</si>
  <si>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</si>
  <si>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</si>
  <si>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</si>
  <si>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</si>
  <si>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</si>
  <si>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</si>
  <si>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</si>
  <si>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</si>
  <si>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</si>
  <si>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</si>
  <si>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</si>
  <si>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</si>
  <si>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</si>
  <si>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</si>
  <si>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</si>
  <si>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</si>
  <si>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</si>
  <si>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</si>
  <si>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</si>
  <si>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</si>
  <si>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</si>
  <si>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</si>
  <si>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</si>
  <si>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</si>
  <si>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</si>
  <si>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</si>
  <si>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</si>
  <si>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</si>
  <si>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</si>
  <si>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</si>
  <si>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</si>
  <si>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</si>
  <si>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</si>
  <si>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</si>
  <si>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</si>
  <si>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</si>
  <si>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</si>
  <si>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</si>
  <si>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</si>
  <si>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</si>
  <si>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</si>
  <si>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</si>
  <si>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</si>
  <si>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</si>
  <si>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</si>
  <si>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</si>
  <si>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</si>
  <si>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</si>
  <si>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</si>
  <si>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</si>
  <si>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</si>
  <si>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</si>
  <si>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</si>
  <si>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</si>
  <si>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</si>
  <si>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</si>
  <si>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</si>
  <si>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</si>
  <si>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</si>
  <si>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</si>
  <si>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</si>
  <si>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</si>
  <si>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</si>
  <si>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</si>
  <si>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</si>
  <si>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</si>
  <si>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</si>
  <si>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</si>
  <si>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</si>
  <si>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</si>
  <si>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</si>
  <si>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</si>
  <si>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</si>
  <si>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</si>
  <si>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</si>
  <si>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</si>
  <si>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</si>
  <si>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</si>
  <si>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</si>
  <si>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</si>
  <si>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</si>
  <si>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</si>
  <si>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</si>
  <si>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</si>
  <si>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</si>
  <si>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</si>
  <si>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</si>
  <si>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</si>
  <si>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</si>
  <si>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</si>
  <si>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</si>
  <si>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</si>
  <si>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</si>
  <si>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</si>
  <si>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</si>
  <si>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</si>
  <si>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</si>
  <si>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</si>
  <si>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</si>
  <si>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</si>
  <si>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</si>
  <si>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</si>
  <si>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</si>
  <si>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</si>
  <si>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</si>
  <si>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</si>
  <si>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</si>
  <si>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</si>
  <si>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</si>
  <si>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</si>
  <si>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</si>
  <si>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</si>
  <si>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</si>
  <si>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</si>
  <si>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</si>
  <si>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</si>
  <si>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</si>
  <si>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</si>
  <si>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</si>
  <si>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</si>
  <si>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</si>
  <si>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</si>
  <si>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</si>
  <si>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</si>
  <si>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</si>
  <si>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</si>
  <si>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</si>
  <si>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</si>
  <si>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</si>
  <si>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</si>
  <si>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</si>
  <si>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</si>
  <si>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</si>
  <si>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</si>
  <si>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</si>
  <si>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</si>
  <si>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</si>
  <si>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</si>
  <si>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</si>
  <si>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</si>
  <si>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</si>
  <si>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</si>
  <si>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</si>
  <si>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</si>
  <si>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</si>
  <si>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</si>
  <si>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</si>
  <si>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</si>
  <si>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</si>
  <si>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</si>
  <si>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</si>
  <si>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</si>
  <si>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</si>
  <si>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</si>
  <si>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</si>
  <si>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</si>
  <si>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</si>
  <si>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</si>
  <si>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</si>
  <si>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</si>
  <si>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</si>
  <si>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</si>
  <si>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</si>
  <si>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</si>
  <si>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</si>
  <si>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</si>
  <si>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</si>
  <si>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</si>
  <si>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</si>
  <si>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</si>
  <si>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</si>
  <si>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</si>
  <si>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</si>
  <si>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</si>
  <si>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</si>
  <si>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</si>
  <si>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</si>
  <si>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</si>
  <si>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</si>
  <si>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</si>
  <si>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</si>
  <si>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</si>
  <si>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</si>
  <si>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</si>
  <si>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</si>
  <si>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</si>
  <si>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</si>
  <si>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</si>
  <si>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</si>
  <si>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</si>
  <si>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</si>
  <si>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</si>
  <si>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</si>
  <si>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</si>
  <si>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</si>
  <si>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</si>
  <si>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</si>
  <si>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</si>
  <si>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</si>
  <si>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</si>
  <si>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</si>
  <si>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</si>
  <si>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</si>
  <si>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</si>
  <si>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</si>
  <si>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</si>
  <si>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</si>
  <si>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</si>
  <si>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</si>
  <si>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</si>
  <si>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</si>
  <si>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</si>
  <si>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</si>
  <si>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</si>
  <si>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</si>
  <si>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</si>
  <si>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</si>
  <si>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</si>
  <si>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</si>
  <si>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</si>
  <si>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</si>
  <si>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</si>
  <si>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</si>
  <si>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</si>
  <si>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</si>
  <si>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</si>
  <si>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</si>
  <si>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</si>
  <si>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</si>
  <si>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</si>
  <si>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</si>
  <si>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</si>
  <si>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</si>
  <si>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</si>
  <si>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</si>
  <si>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</si>
  <si>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</si>
  <si>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</si>
  <si>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</si>
  <si>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</si>
  <si>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</si>
  <si>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</si>
  <si>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</si>
  <si>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</si>
  <si>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</si>
  <si>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</si>
  <si>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</si>
  <si>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</si>
  <si>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</si>
  <si>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</si>
  <si>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</si>
  <si>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</si>
  <si>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</si>
  <si>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</si>
  <si>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</si>
  <si>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</si>
  <si>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</si>
  <si>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</si>
  <si>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</si>
  <si>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</si>
  <si>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</si>
  <si>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</si>
  <si>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</si>
  <si>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</si>
  <si>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</si>
  <si>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</si>
  <si>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</si>
  <si>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</si>
  <si>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</si>
  <si>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</si>
  <si>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</si>
  <si>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</si>
  <si>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</si>
  <si>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</si>
  <si>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</si>
  <si>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</si>
  <si>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</si>
  <si>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</si>
  <si>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</si>
  <si>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</si>
  <si>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</si>
  <si>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</si>
  <si>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</si>
  <si>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</si>
  <si>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</si>
  <si>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</si>
  <si>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</si>
  <si>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</si>
  <si>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</si>
  <si>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</si>
  <si>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</si>
  <si>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</si>
  <si>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</si>
  <si>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</si>
  <si>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</si>
  <si>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</si>
  <si>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</si>
  <si>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</si>
  <si>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</si>
  <si>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</si>
  <si>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</si>
  <si>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</si>
  <si>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</si>
  <si>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</si>
  <si>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</si>
  <si>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</si>
  <si>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</si>
  <si>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</si>
  <si>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</si>
  <si>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</si>
  <si>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</si>
  <si>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</si>
  <si>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</si>
  <si>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</si>
  <si>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</si>
  <si>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</si>
  <si>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</si>
  <si>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</si>
  <si>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</si>
  <si>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</si>
  <si>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</si>
  <si>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</si>
  <si>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</si>
  <si>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</si>
  <si>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</si>
  <si>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</si>
  <si>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</si>
  <si>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</si>
  <si>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</si>
  <si>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</si>
  <si>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</si>
  <si>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</si>
  <si>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</si>
  <si>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</si>
  <si>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</si>
  <si>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</si>
  <si>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</si>
  <si>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</si>
  <si>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</si>
  <si>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</si>
  <si>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</si>
  <si>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</si>
  <si>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</si>
  <si>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</si>
  <si>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</si>
  <si>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</si>
  <si>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</si>
  <si>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</si>
  <si>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</si>
  <si>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</si>
  <si>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</si>
  <si>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</si>
  <si>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</si>
  <si>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</si>
  <si>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</si>
  <si>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</si>
  <si>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</si>
  <si>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</si>
  <si>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</si>
  <si>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</si>
  <si>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</si>
  <si>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</si>
  <si>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</si>
  <si>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</si>
  <si>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</si>
  <si>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</si>
  <si>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</si>
  <si>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</si>
  <si>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</si>
  <si>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</si>
  <si>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</si>
  <si>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</si>
  <si>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</si>
  <si>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</si>
  <si>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</si>
  <si>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</si>
  <si>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</si>
  <si>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</si>
  <si>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</si>
  <si>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</si>
  <si>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</si>
  <si>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</si>
  <si>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</si>
  <si>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</si>
  <si>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</si>
  <si>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</si>
  <si>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</si>
  <si>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</si>
  <si>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</si>
  <si>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</si>
  <si>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</si>
  <si>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</si>
  <si>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</si>
  <si>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</si>
  <si>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</si>
  <si>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</si>
  <si>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</si>
  <si>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</si>
  <si>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</si>
  <si>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</si>
  <si>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</si>
  <si>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</si>
  <si>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</si>
  <si>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</si>
  <si>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</si>
  <si>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</si>
  <si>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</si>
  <si>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</si>
  <si>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</si>
  <si>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</si>
  <si>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</si>
  <si>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</si>
  <si>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</si>
  <si>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</si>
  <si>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</si>
  <si>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</si>
  <si>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</si>
  <si>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</si>
  <si>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</si>
  <si>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</si>
  <si>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</si>
  <si>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</si>
  <si>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</si>
  <si>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</si>
  <si>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</si>
  <si>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</si>
  <si>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</si>
  <si>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</si>
  <si>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</si>
  <si>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</si>
  <si>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</si>
  <si>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</si>
  <si>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</si>
  <si>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</si>
  <si>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</si>
  <si>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</si>
  <si>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</si>
  <si>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</si>
  <si>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</si>
  <si>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</si>
  <si>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</si>
  <si>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</si>
  <si>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</si>
  <si>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</si>
  <si>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</si>
  <si>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</si>
  <si>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</si>
  <si>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</si>
  <si>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</si>
  <si>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</si>
  <si>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</si>
  <si>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</si>
  <si>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</si>
  <si>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</si>
  <si>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</si>
  <si>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</si>
  <si>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</si>
  <si>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</si>
  <si>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</si>
  <si>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</si>
  <si>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</si>
  <si>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</si>
  <si>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</si>
  <si>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</si>
  <si>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</si>
  <si>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</si>
  <si>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</si>
  <si>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</si>
  <si>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</si>
  <si>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</si>
  <si>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</si>
  <si>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</si>
  <si>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</si>
  <si>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</si>
  <si>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</si>
  <si>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</si>
  <si>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</si>
  <si>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</si>
  <si>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</si>
  <si>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</si>
  <si>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</si>
  <si>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</si>
  <si>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</si>
  <si>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</si>
  <si>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</si>
  <si>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</si>
  <si>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</si>
  <si>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</si>
  <si>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</si>
  <si>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</si>
  <si>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</si>
  <si>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</si>
  <si>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</si>
  <si>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</si>
  <si>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</si>
  <si>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</si>
  <si>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</si>
  <si>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</si>
  <si>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</si>
  <si>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</si>
  <si>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</si>
  <si>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</si>
  <si>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</si>
  <si>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</si>
  <si>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</si>
  <si>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</si>
  <si>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</si>
  <si>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</si>
  <si>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</si>
  <si>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</si>
  <si>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</si>
  <si>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</si>
  <si>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</si>
  <si>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</si>
  <si>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</si>
  <si>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</si>
  <si>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</si>
  <si>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</si>
  <si>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</si>
  <si>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</si>
  <si>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</si>
  <si>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</si>
  <si>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</si>
  <si>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</si>
  <si>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</si>
  <si>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</si>
  <si>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</si>
  <si>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</si>
  <si>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</si>
  <si>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</si>
  <si>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</si>
  <si>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</si>
  <si>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</si>
  <si>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</si>
  <si>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</si>
  <si>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</si>
  <si>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</si>
  <si>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</si>
  <si>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</si>
  <si>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</si>
  <si>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</si>
  <si>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</si>
  <si>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</si>
  <si>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</si>
  <si>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</si>
  <si>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</si>
  <si>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</si>
  <si>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</si>
  <si>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</si>
  <si>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</si>
  <si>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</si>
  <si>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</si>
  <si>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</si>
  <si>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</si>
  <si>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</si>
  <si>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</si>
  <si>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</si>
  <si>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</si>
  <si>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</si>
  <si>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</si>
  <si>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</si>
  <si>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</si>
  <si>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</si>
  <si>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</si>
  <si>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</si>
  <si>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</si>
  <si>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</si>
  <si>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</si>
  <si>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</si>
  <si>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</si>
  <si>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</si>
  <si>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</si>
  <si>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</si>
  <si>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</si>
  <si>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</si>
  <si>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</si>
  <si>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</si>
  <si>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</si>
  <si>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</si>
  <si>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</si>
  <si>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</si>
  <si>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</si>
  <si>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</si>
  <si>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</si>
  <si>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</si>
  <si>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</si>
  <si>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</si>
  <si>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</si>
  <si>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</si>
  <si>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</si>
  <si>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</si>
  <si>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</si>
  <si>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</si>
  <si>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</si>
  <si>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</si>
  <si>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</si>
  <si>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</si>
  <si>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</si>
  <si>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</si>
  <si>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</si>
  <si>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</si>
  <si>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</si>
  <si>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</si>
  <si>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</si>
  <si>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</si>
  <si>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</si>
  <si>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</si>
  <si>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</si>
  <si>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</si>
  <si>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</si>
  <si>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</si>
  <si>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</si>
  <si>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</si>
  <si>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</si>
  <si>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</si>
  <si>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</si>
  <si>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</si>
  <si>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</si>
  <si>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</si>
  <si>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</si>
  <si>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</si>
  <si>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</si>
  <si>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</si>
  <si>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</si>
  <si>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</si>
  <si>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</si>
  <si>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</si>
  <si>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</si>
  <si>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</si>
  <si>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</si>
  <si>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</si>
  <si>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</si>
  <si>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</si>
  <si>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</si>
  <si>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</si>
  <si>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</si>
  <si>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</si>
  <si>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</si>
  <si>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</si>
  <si>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</si>
  <si>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</si>
  <si>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</si>
  <si>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</si>
  <si>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</si>
  <si>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</si>
  <si>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</si>
  <si>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</si>
  <si>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</si>
  <si>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</si>
  <si>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</si>
  <si>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</si>
  <si>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</si>
  <si>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</si>
  <si>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</si>
  <si>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</si>
  <si>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</si>
  <si>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</si>
  <si>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</si>
  <si>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</si>
  <si>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</si>
  <si>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</si>
  <si>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</si>
  <si>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</si>
  <si>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</si>
  <si>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</si>
  <si>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</si>
  <si>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</si>
  <si>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</si>
  <si>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</si>
  <si>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</si>
  <si>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</si>
  <si>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</si>
  <si>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</si>
  <si>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</si>
  <si>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</si>
  <si>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</si>
  <si>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</si>
  <si>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</si>
  <si>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</si>
  <si>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</si>
  <si>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</si>
  <si>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</si>
  <si>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</si>
  <si>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</si>
  <si>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</si>
  <si>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</si>
  <si>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</si>
  <si>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</si>
  <si>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</si>
  <si>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</si>
  <si>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</si>
  <si>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</si>
  <si>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</si>
  <si>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</si>
  <si>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</si>
  <si>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</si>
  <si>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</si>
  <si>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</si>
  <si>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</si>
  <si>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</si>
  <si>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</si>
  <si>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</si>
  <si>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</si>
  <si>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</si>
  <si>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</si>
  <si>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</si>
  <si>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</si>
  <si>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</si>
  <si>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</si>
  <si>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</si>
  <si>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</si>
  <si>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</si>
  <si>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</si>
  <si>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</si>
  <si>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</si>
  <si>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</si>
  <si>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</si>
  <si>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</si>
  <si>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</si>
  <si>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</si>
  <si>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</si>
  <si>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</si>
  <si>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</si>
  <si>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</si>
  <si>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</si>
  <si>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</si>
  <si>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</si>
  <si>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</si>
  <si>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</si>
  <si>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</si>
  <si>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</si>
  <si>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</si>
  <si>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</si>
  <si>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</si>
  <si>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</si>
  <si>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</si>
  <si>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</si>
  <si>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</si>
  <si>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</si>
  <si>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</si>
  <si>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</si>
  <si>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</si>
  <si>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</si>
  <si>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</si>
  <si>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</si>
  <si>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</si>
  <si>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</si>
  <si>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</si>
  <si>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</si>
  <si>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</si>
  <si>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</si>
  <si>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</si>
  <si>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</si>
  <si>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</si>
  <si>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</si>
  <si>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</si>
  <si>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</si>
  <si>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</si>
  <si>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</si>
  <si>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</si>
  <si>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</si>
  <si>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</si>
  <si>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</si>
  <si>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</si>
  <si>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</si>
  <si>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</si>
  <si>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</si>
  <si>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</si>
  <si>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</si>
  <si>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</si>
  <si>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</si>
  <si>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</si>
  <si>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</si>
  <si>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</si>
  <si>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</si>
  <si>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</si>
  <si>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</si>
  <si>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</si>
  <si>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</si>
  <si>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</si>
  <si>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</si>
  <si>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</si>
  <si>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</si>
  <si>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</si>
  <si>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</si>
  <si>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</si>
  <si>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</si>
  <si>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</si>
  <si>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</si>
  <si>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</si>
  <si>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</si>
  <si>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</si>
  <si>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</si>
  <si>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</si>
  <si>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</si>
  <si>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</si>
  <si>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</si>
  <si>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</si>
  <si>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</si>
  <si>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</si>
  <si>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</si>
  <si>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</si>
  <si>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</si>
  <si>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</si>
  <si>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</si>
  <si>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</si>
  <si>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</si>
  <si>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</si>
  <si>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</si>
  <si>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</si>
  <si>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</si>
  <si>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</si>
  <si>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</si>
  <si>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</si>
  <si>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</si>
  <si>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</si>
  <si>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</si>
  <si>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</si>
  <si>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</si>
  <si>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</si>
  <si>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</si>
  <si>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</si>
  <si>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</si>
  <si>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</si>
  <si>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</si>
  <si>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</si>
  <si>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</si>
  <si>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</si>
  <si>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</si>
  <si>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</si>
  <si>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</si>
  <si>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</si>
  <si>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</si>
  <si>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</si>
  <si>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</si>
  <si>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</si>
  <si>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</si>
  <si>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</si>
  <si>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</si>
  <si>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</si>
  <si>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</si>
  <si>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</si>
  <si>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</si>
  <si>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</si>
  <si>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</si>
  <si>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</si>
  <si>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</si>
  <si>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</si>
  <si>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</si>
  <si>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</si>
  <si>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</si>
  <si>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</si>
  <si>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</si>
  <si>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</si>
  <si>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</si>
  <si>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</si>
  <si>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</si>
  <si>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</si>
  <si>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</si>
  <si>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</si>
  <si>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</si>
  <si>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</si>
  <si>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</si>
  <si>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</si>
  <si>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</si>
  <si>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</si>
  <si>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</si>
  <si>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</si>
  <si>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</si>
  <si>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</si>
  <si>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</si>
  <si>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</si>
  <si>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</si>
  <si>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</si>
  <si>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</si>
  <si>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</si>
  <si>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</si>
  <si>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</si>
  <si>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</si>
  <si>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</si>
  <si>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</si>
  <si>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</si>
  <si>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</si>
  <si>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</si>
  <si>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</si>
  <si>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</si>
  <si>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</si>
  <si>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</si>
  <si>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</si>
  <si>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</si>
  <si>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</si>
  <si>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</si>
  <si>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</si>
  <si>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</si>
  <si>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</si>
  <si>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</si>
  <si>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</si>
  <si>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</si>
  <si>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</si>
  <si>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</si>
  <si>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</si>
  <si>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</si>
  <si>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</si>
  <si>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</si>
  <si>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</si>
  <si>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</si>
  <si>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</si>
  <si>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</si>
  <si>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</si>
  <si>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</si>
  <si>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</si>
  <si>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</si>
  <si>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</si>
  <si>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</si>
  <si>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</si>
  <si>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</si>
  <si>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</si>
  <si>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</si>
  <si>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</si>
  <si>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</si>
  <si>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</si>
  <si>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</si>
  <si>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</si>
  <si>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</si>
  <si>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</si>
  <si>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</si>
  <si>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</si>
  <si>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</si>
  <si>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</si>
  <si>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</si>
  <si>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</si>
  <si>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</si>
  <si>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</si>
  <si>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</si>
  <si>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</si>
  <si>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</si>
  <si>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</si>
  <si>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</si>
  <si>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</si>
  <si>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</si>
  <si>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</si>
  <si>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</si>
  <si>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</si>
  <si>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</si>
  <si>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</si>
  <si>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</si>
  <si>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</si>
  <si>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</si>
  <si>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</si>
  <si>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</si>
  <si>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</si>
  <si>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</si>
  <si>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</si>
  <si>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</si>
  <si>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</si>
  <si>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</si>
  <si>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</si>
  <si>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</si>
  <si>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</si>
  <si>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</si>
  <si>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</si>
  <si>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</si>
  <si>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</si>
  <si>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</si>
  <si>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</si>
  <si>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</si>
  <si>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</si>
  <si>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</si>
  <si>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</si>
  <si>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</si>
  <si>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</si>
  <si>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</si>
  <si>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</si>
  <si>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</si>
  <si>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</si>
  <si>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</si>
  <si>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</si>
  <si>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</si>
  <si>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</si>
  <si>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</si>
  <si>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</si>
  <si>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</si>
  <si>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</si>
  <si>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</si>
  <si>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</si>
  <si>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</si>
  <si>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</si>
  <si>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</si>
  <si>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</si>
  <si>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</si>
  <si>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</si>
  <si>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</si>
  <si>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</si>
  <si>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</si>
  <si>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</si>
  <si>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</si>
  <si>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</si>
  <si>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</si>
  <si>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</si>
  <si>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</si>
  <si>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</si>
  <si>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</si>
  <si>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</si>
  <si>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</si>
  <si>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</si>
  <si>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</si>
  <si>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</si>
  <si>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</si>
  <si>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</si>
  <si>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</si>
  <si>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</si>
  <si>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</si>
  <si>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</si>
  <si>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</si>
  <si>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</si>
  <si>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</si>
  <si>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</si>
  <si>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</si>
  <si>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</si>
  <si>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</si>
  <si>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</si>
  <si>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</si>
  <si>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</si>
  <si>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</si>
  <si>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</si>
  <si>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</si>
  <si>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</si>
  <si>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</si>
  <si>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</si>
  <si>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</si>
  <si>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</si>
  <si>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</si>
  <si>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</si>
  <si>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</si>
  <si>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</si>
  <si>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</si>
  <si>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</si>
  <si>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</si>
  <si>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</si>
  <si>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</si>
  <si>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</si>
  <si>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</si>
  <si>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</si>
  <si>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</si>
  <si>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</si>
  <si>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</si>
  <si>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</si>
  <si>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</si>
  <si>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</si>
  <si>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</si>
  <si>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</si>
  <si>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</si>
  <si>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</si>
  <si>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</si>
  <si>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</si>
  <si>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</si>
  <si>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</si>
  <si>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</si>
  <si>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</si>
  <si>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</si>
  <si>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</si>
  <si>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</si>
  <si>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</si>
  <si>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</si>
  <si>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</si>
  <si>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</si>
  <si>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</si>
  <si>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</si>
  <si>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</si>
  <si>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</si>
  <si>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</si>
  <si>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</si>
  <si>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</si>
  <si>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</si>
  <si>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</si>
  <si>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</si>
  <si>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</si>
  <si>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</si>
  <si>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</si>
  <si>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</si>
  <si>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</si>
  <si>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</si>
  <si>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</si>
  <si>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</si>
  <si>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</si>
  <si>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</si>
  <si>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</si>
  <si>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</si>
  <si>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</si>
  <si>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</si>
  <si>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</si>
  <si>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</si>
  <si>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</si>
  <si>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</si>
  <si>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</si>
  <si>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</si>
  <si>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</si>
  <si>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</si>
  <si>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</si>
  <si>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</si>
  <si>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</si>
  <si>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</si>
  <si>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</si>
  <si>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</si>
  <si>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</si>
  <si>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</si>
  <si>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</si>
  <si>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</si>
  <si>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</si>
  <si>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</si>
  <si>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</si>
  <si>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</si>
  <si>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</si>
  <si>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</si>
  <si>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</si>
  <si>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</si>
  <si>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</si>
  <si>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</si>
  <si>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</si>
  <si>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</si>
  <si>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</si>
  <si>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</si>
  <si>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</si>
  <si>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</si>
  <si>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</si>
  <si>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</si>
  <si>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</si>
  <si>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</si>
  <si>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</si>
  <si>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</si>
  <si>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</si>
  <si>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</si>
  <si>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</si>
  <si>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</si>
  <si>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</si>
  <si>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</si>
  <si>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</si>
  <si>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</si>
  <si>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</si>
  <si>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</si>
  <si>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</si>
  <si>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</si>
  <si>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</si>
  <si>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</si>
  <si>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</si>
  <si>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</si>
  <si>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</si>
  <si>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</si>
  <si>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</si>
  <si>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</si>
  <si>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</si>
  <si>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</si>
  <si>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</si>
  <si>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</si>
  <si>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</si>
  <si>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</si>
  <si>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</si>
  <si>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</si>
  <si>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</si>
  <si>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</si>
  <si>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</si>
  <si>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</si>
  <si>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</si>
  <si>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</si>
  <si>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</si>
  <si>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</si>
  <si>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</si>
  <si>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</si>
  <si>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</si>
  <si>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</si>
  <si>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</si>
  <si>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</si>
  <si>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</si>
  <si>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</si>
  <si>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</si>
  <si>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</si>
  <si>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</si>
  <si>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</si>
  <si>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</si>
  <si>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</si>
  <si>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</si>
  <si>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</si>
  <si>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</si>
  <si>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</si>
  <si>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</si>
  <si>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</si>
  <si>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</si>
  <si>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</si>
  <si>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</si>
  <si>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</si>
  <si>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</si>
  <si>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</si>
  <si>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</si>
  <si>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</si>
  <si>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</si>
  <si>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</si>
  <si>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</si>
  <si>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</si>
  <si>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</si>
  <si>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</si>
  <si>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</si>
  <si>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</si>
  <si>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</si>
  <si>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</si>
  <si>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</si>
  <si>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</si>
  <si>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</si>
  <si>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</si>
  <si>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</si>
  <si>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</si>
  <si>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</si>
  <si>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</si>
  <si>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</si>
  <si>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</si>
  <si>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</si>
  <si>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</si>
  <si>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</si>
  <si>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</si>
  <si>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</si>
  <si>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</si>
  <si>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</si>
  <si>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</si>
  <si>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</si>
  <si>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</si>
  <si>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</si>
  <si>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</si>
  <si>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</si>
  <si>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</si>
  <si>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</si>
  <si>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</si>
  <si>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</si>
  <si>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</si>
  <si>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</si>
  <si>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</si>
  <si>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</si>
  <si>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</si>
  <si>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</si>
  <si>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</si>
  <si>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</si>
  <si>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</si>
  <si>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</si>
  <si>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</si>
  <si>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</si>
  <si>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</si>
  <si>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</si>
  <si>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</si>
  <si>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</si>
  <si>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</si>
  <si>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</si>
  <si>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</si>
  <si>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</si>
  <si>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</si>
  <si>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</si>
  <si>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</si>
  <si>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</si>
  <si>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</si>
  <si>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</si>
  <si>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</si>
  <si>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</si>
  <si>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</si>
  <si>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</si>
  <si>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</si>
  <si>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</si>
  <si>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</si>
  <si>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</si>
  <si>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</si>
  <si>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</si>
  <si>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</si>
  <si>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</si>
  <si>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</si>
  <si>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</si>
  <si>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</si>
  <si>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</si>
  <si>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</si>
  <si>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</si>
  <si>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</si>
  <si>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</si>
  <si>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</si>
  <si>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</si>
  <si>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</si>
  <si>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</si>
  <si>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</si>
  <si>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</si>
  <si>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</si>
  <si>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</si>
  <si>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</si>
  <si>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</si>
  <si>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</si>
  <si>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</si>
  <si>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</si>
  <si>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</si>
  <si>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</si>
  <si>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</si>
  <si>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</si>
  <si>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</si>
  <si>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</si>
  <si>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</si>
  <si>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</si>
  <si>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</si>
  <si>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</si>
  <si>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</si>
  <si>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</si>
  <si>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</si>
  <si>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</si>
  <si>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</si>
  <si>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</si>
  <si>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</si>
  <si>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</si>
  <si>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</si>
  <si>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</si>
  <si>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</si>
  <si>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</si>
  <si>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</si>
  <si>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</si>
  <si>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</si>
  <si>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</si>
  <si>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</si>
  <si>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</si>
  <si>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</si>
  <si>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</si>
  <si>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</si>
  <si>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</si>
  <si>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</si>
  <si>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</si>
  <si>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</si>
  <si>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</si>
  <si>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</si>
  <si>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</si>
  <si>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</si>
  <si>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</si>
  <si>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</si>
  <si>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</si>
  <si>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</si>
  <si>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</si>
  <si>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</si>
  <si>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</si>
  <si>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</si>
  <si>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</si>
  <si>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</si>
  <si>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</si>
  <si>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</si>
  <si>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</si>
  <si>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</si>
  <si>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</si>
  <si>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</si>
  <si>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</si>
  <si>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</si>
  <si>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</si>
  <si>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</si>
  <si>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</si>
  <si>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</si>
  <si>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</si>
  <si>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</si>
  <si>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</si>
  <si>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</si>
  <si>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</si>
  <si>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</si>
  <si>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</si>
  <si>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</si>
  <si>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</si>
  <si>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</si>
  <si>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</si>
  <si>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</si>
  <si>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</si>
  <si>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</si>
  <si>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</si>
  <si>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</si>
  <si>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</si>
  <si>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</si>
  <si>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</si>
  <si>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</si>
  <si>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</si>
  <si>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</si>
  <si>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</si>
  <si>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</si>
  <si>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</si>
  <si>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</si>
  <si>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</si>
  <si>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</si>
  <si>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</si>
  <si>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</si>
  <si>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</si>
  <si>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</si>
  <si>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</si>
  <si>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</si>
  <si>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</si>
  <si>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</si>
  <si>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</si>
  <si>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</si>
  <si>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</si>
  <si>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</si>
  <si>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</si>
  <si>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</si>
  <si>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</si>
  <si>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</si>
  <si>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</si>
  <si>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</si>
  <si>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</si>
  <si>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</si>
  <si>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</si>
  <si>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</si>
  <si>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</si>
  <si>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</si>
  <si>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</si>
  <si>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</si>
  <si>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</si>
  <si>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</si>
  <si>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</si>
  <si>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</si>
  <si>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</si>
  <si>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</si>
  <si>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</si>
  <si>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</si>
  <si>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</si>
  <si>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</si>
  <si>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</si>
  <si>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</si>
  <si>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</si>
  <si>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</si>
  <si>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</si>
  <si>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</si>
  <si>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</si>
  <si>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</si>
  <si>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</si>
  <si>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</si>
  <si>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</si>
  <si>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</si>
  <si>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</si>
  <si>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</si>
  <si>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</si>
  <si>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</si>
  <si>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</si>
  <si>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</si>
  <si>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</si>
  <si>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</si>
  <si>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</si>
  <si>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</si>
  <si>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</si>
  <si>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</si>
  <si>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</si>
  <si>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</si>
  <si>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</si>
  <si>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</si>
  <si>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</si>
  <si>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</si>
  <si>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</si>
  <si>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</si>
  <si>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</si>
  <si>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</si>
  <si>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</si>
  <si>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</si>
  <si>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</si>
  <si>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</si>
  <si>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</si>
  <si>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</si>
  <si>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</si>
  <si>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</si>
  <si>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</si>
  <si>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</si>
  <si>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</si>
  <si>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</si>
  <si>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</si>
  <si>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</si>
  <si>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</si>
  <si>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</si>
  <si>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</si>
  <si>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</si>
  <si>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</si>
  <si>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</si>
  <si>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</si>
  <si>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</si>
  <si>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</si>
  <si>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</si>
  <si>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</si>
  <si>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</si>
  <si>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</si>
  <si>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</si>
  <si>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</si>
  <si>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</si>
  <si>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</si>
  <si>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</si>
  <si>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</si>
  <si>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</si>
  <si>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</si>
  <si>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</si>
  <si>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</si>
  <si>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</si>
  <si>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</si>
  <si>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</si>
  <si>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</si>
  <si>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</si>
  <si>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</si>
  <si>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</si>
  <si>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</si>
  <si>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</si>
  <si>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</si>
  <si>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</si>
  <si>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</si>
  <si>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</si>
  <si>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</si>
  <si>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</si>
  <si>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</si>
  <si>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</si>
  <si>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</si>
  <si>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</si>
  <si>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</si>
  <si>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</si>
  <si>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</si>
  <si>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</si>
  <si>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</si>
  <si>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</si>
  <si>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</si>
  <si>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</si>
  <si>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</si>
  <si>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</si>
  <si>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</si>
  <si>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</si>
  <si>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</si>
  <si>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</si>
  <si>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</si>
  <si>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</si>
  <si>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</si>
  <si>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</si>
  <si>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</si>
  <si>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</si>
  <si>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</si>
  <si>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</si>
  <si>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</si>
  <si>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</si>
  <si>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</si>
  <si>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</si>
  <si>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</si>
  <si>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</si>
  <si>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</si>
  <si>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</si>
  <si>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</si>
  <si>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</si>
  <si>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</si>
  <si>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</si>
  <si>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</si>
  <si>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</si>
  <si>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</si>
  <si>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</si>
  <si>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</si>
  <si>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</si>
  <si>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</si>
  <si>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</si>
  <si>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</si>
  <si>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</si>
  <si>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</si>
  <si>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</si>
  <si>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</si>
  <si>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</si>
  <si>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</si>
  <si>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</si>
  <si>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</si>
  <si>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</si>
  <si>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</si>
  <si>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</si>
  <si>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</si>
  <si>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</si>
  <si>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</si>
  <si>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</si>
  <si>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</si>
  <si>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</si>
  <si>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</si>
  <si>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</si>
  <si>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</si>
  <si>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</si>
  <si>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</si>
  <si>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</si>
  <si>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</si>
  <si>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</si>
  <si>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</si>
  <si>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</si>
  <si>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</si>
  <si>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</si>
  <si>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</si>
  <si>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</si>
  <si>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</si>
  <si>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</si>
  <si>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</si>
  <si>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</si>
  <si>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</si>
  <si>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</si>
  <si>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</si>
  <si>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</si>
  <si>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</si>
  <si>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</si>
  <si>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</si>
  <si>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</si>
  <si>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</si>
  <si>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</si>
  <si>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</si>
  <si>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</si>
  <si>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</si>
  <si>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</si>
  <si>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</si>
  <si>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</si>
  <si>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</si>
  <si>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</si>
  <si>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</si>
  <si>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</si>
  <si>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</si>
  <si>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</si>
  <si>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</si>
  <si>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</si>
  <si>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</si>
  <si>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</si>
  <si>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</si>
  <si>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</si>
  <si>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</si>
  <si>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</si>
  <si>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</si>
  <si>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</si>
  <si>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</si>
  <si>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</si>
  <si>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</si>
  <si>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</si>
  <si>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</si>
  <si>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</si>
  <si>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</si>
  <si>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</si>
  <si>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</si>
  <si>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</si>
  <si>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</si>
  <si>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</si>
  <si>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</si>
  <si>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</si>
  <si>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</si>
  <si>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</si>
  <si>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</si>
  <si>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</si>
  <si>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</si>
  <si>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</si>
  <si>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</si>
  <si>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</si>
  <si>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</si>
  <si>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</si>
  <si>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</si>
  <si>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</si>
  <si>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</si>
  <si>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</si>
  <si>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</si>
  <si>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</si>
  <si>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</si>
  <si>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</si>
  <si>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</si>
  <si>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</si>
  <si>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</si>
  <si>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</si>
  <si>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</si>
  <si>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</si>
  <si>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</si>
  <si>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</si>
  <si>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</si>
  <si>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</si>
  <si>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</si>
  <si>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</si>
  <si>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</si>
  <si>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</si>
  <si>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</si>
  <si>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</si>
  <si>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</si>
  <si>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</si>
  <si>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</si>
  <si>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</si>
  <si>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</si>
  <si>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</si>
  <si>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</si>
  <si>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</si>
  <si>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</si>
  <si>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</si>
  <si>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</si>
  <si>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</si>
  <si>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</si>
  <si>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</si>
  <si>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</si>
  <si>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</si>
  <si>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</si>
  <si>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</si>
  <si>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</si>
  <si>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</si>
  <si>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</si>
  <si>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</si>
  <si>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</si>
  <si>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</si>
  <si>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</si>
  <si>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</si>
  <si>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</si>
  <si>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</si>
  <si>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</si>
  <si>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</si>
  <si>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</si>
  <si>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</si>
  <si>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</si>
  <si>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</si>
  <si>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</si>
  <si>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</si>
  <si>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</si>
  <si>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</si>
  <si>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</si>
  <si>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</si>
  <si>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</si>
  <si>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</si>
  <si>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</si>
  <si>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</si>
  <si>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</si>
  <si>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</si>
  <si>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</si>
  <si>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</si>
  <si>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</si>
  <si>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</si>
  <si>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</si>
  <si>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</si>
  <si>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</si>
  <si>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</si>
  <si>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</si>
  <si>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</si>
  <si>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</si>
  <si>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</si>
  <si>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</si>
  <si>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</si>
  <si>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</si>
  <si>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</si>
  <si>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</si>
  <si>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</si>
  <si>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</si>
  <si>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</si>
  <si>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</si>
  <si>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</si>
  <si>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</si>
  <si>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</si>
  <si>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</si>
  <si>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</si>
  <si>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</si>
  <si>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</si>
  <si>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</si>
  <si>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</si>
  <si>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</si>
  <si>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</si>
  <si>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</si>
  <si>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</si>
  <si>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</si>
  <si>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</si>
  <si>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</si>
  <si>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</si>
  <si>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</si>
  <si>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</si>
  <si>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</si>
  <si>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</si>
  <si>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</si>
  <si>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</si>
  <si>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</si>
  <si>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</si>
  <si>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</si>
  <si>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</si>
  <si>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</si>
  <si>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</si>
  <si>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</si>
  <si>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</si>
  <si>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</si>
  <si>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</si>
  <si>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</si>
  <si>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</si>
  <si>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</si>
  <si>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</si>
  <si>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</si>
  <si>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</si>
  <si>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</si>
  <si>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</si>
  <si>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</si>
  <si>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</si>
  <si>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</si>
  <si>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</si>
  <si>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</si>
  <si>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</si>
  <si>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</si>
  <si>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</si>
  <si>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</si>
  <si>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</si>
  <si>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</si>
  <si>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</si>
  <si>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</si>
  <si>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</si>
  <si>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</si>
  <si>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</si>
  <si>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</si>
  <si>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</si>
  <si>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</si>
  <si>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</si>
  <si>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</si>
  <si>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</si>
  <si>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</si>
  <si>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</si>
  <si>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</si>
  <si>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</si>
  <si>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</si>
  <si>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</si>
  <si>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</si>
  <si>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</si>
  <si>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</si>
  <si>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</si>
  <si>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</si>
  <si>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</si>
  <si>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</si>
  <si>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</si>
  <si>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</si>
  <si>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</si>
  <si>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</si>
  <si>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</si>
  <si>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</si>
  <si>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</si>
  <si>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</si>
  <si>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</si>
  <si>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</si>
  <si>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</si>
  <si>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</si>
  <si>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</si>
  <si>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</si>
  <si>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</si>
  <si>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</si>
  <si>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</si>
  <si>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</si>
  <si>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</si>
  <si>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</si>
  <si>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</si>
  <si>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</si>
  <si>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</si>
  <si>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</si>
  <si>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</si>
  <si>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</si>
  <si>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</si>
  <si>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</si>
  <si>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</si>
  <si>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</si>
  <si>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</si>
  <si>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</si>
  <si>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</si>
  <si>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</si>
  <si>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</si>
  <si>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</si>
  <si>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</si>
  <si>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</si>
  <si>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</si>
  <si>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</si>
  <si>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</si>
  <si>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</si>
  <si>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</si>
  <si>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</si>
  <si>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</si>
  <si>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</si>
  <si>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</si>
  <si>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</si>
  <si>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</si>
  <si>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</si>
  <si>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</si>
  <si>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</si>
  <si>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</si>
  <si>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</si>
  <si>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</si>
  <si>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</si>
  <si>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</si>
  <si>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</si>
  <si>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</si>
  <si>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</si>
  <si>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</si>
  <si>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</si>
  <si>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</si>
  <si>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</si>
  <si>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</si>
  <si>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</si>
  <si>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</si>
  <si>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</si>
  <si>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</si>
  <si>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</si>
  <si>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</si>
  <si>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</si>
  <si>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</si>
  <si>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</si>
  <si>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</si>
  <si>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</si>
  <si>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</si>
  <si>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</si>
  <si>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</si>
  <si>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</si>
  <si>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</si>
  <si>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</si>
  <si>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</si>
  <si>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</si>
  <si>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</si>
  <si>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</si>
  <si>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</si>
  <si>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</si>
  <si>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</si>
  <si>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</si>
  <si>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</si>
  <si>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</si>
  <si>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</si>
  <si>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</si>
  <si>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</si>
  <si>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</si>
  <si>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</si>
  <si>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</si>
  <si>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</si>
  <si>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</si>
  <si>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</si>
  <si>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</si>
  <si>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</si>
  <si>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</si>
  <si>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</si>
  <si>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</si>
  <si>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</si>
  <si>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</si>
  <si>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</si>
  <si>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</si>
  <si>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</si>
  <si>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</si>
  <si>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</si>
  <si>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</si>
  <si>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</si>
  <si>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</si>
  <si>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</si>
  <si>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</si>
  <si>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</si>
  <si>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</si>
  <si>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</si>
  <si>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</si>
  <si>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</si>
  <si>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</si>
  <si>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</si>
  <si>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</si>
  <si>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</si>
  <si>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</si>
  <si>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</si>
  <si>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</si>
  <si>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</si>
  <si>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</si>
  <si>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</si>
  <si>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</si>
  <si>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</si>
  <si>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</si>
  <si>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</si>
  <si>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</si>
  <si>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</si>
  <si>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</si>
  <si>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</si>
  <si>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</si>
  <si>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</si>
  <si>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</si>
  <si>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</si>
  <si>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</si>
  <si>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</si>
  <si>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</si>
  <si>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</si>
  <si>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</si>
  <si>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</si>
  <si>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</si>
  <si>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</si>
  <si>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</si>
  <si>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</si>
  <si>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</si>
  <si>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</si>
  <si>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</si>
  <si>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</si>
  <si>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</si>
  <si>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</si>
  <si>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</si>
  <si>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</si>
  <si>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</si>
  <si>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</si>
  <si>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</si>
  <si>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</si>
  <si>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</si>
  <si>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</si>
  <si>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</si>
  <si>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</si>
  <si>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</si>
  <si>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</si>
  <si>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</si>
  <si>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</si>
  <si>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</si>
  <si>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</si>
  <si>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</si>
  <si>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</si>
  <si>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</si>
  <si>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</si>
  <si>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</si>
  <si>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</si>
  <si>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</si>
  <si>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</si>
  <si>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</si>
  <si>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</si>
  <si>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</si>
  <si>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</si>
  <si>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</si>
  <si>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</si>
  <si>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</si>
  <si>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</si>
  <si>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</si>
  <si>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</si>
  <si>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</si>
  <si>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</si>
  <si>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</si>
  <si>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</si>
  <si>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</si>
  <si>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</si>
  <si>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</si>
  <si>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</si>
  <si>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</si>
  <si>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</si>
  <si>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</si>
  <si>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</si>
  <si>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</si>
  <si>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</si>
  <si>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</si>
  <si>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</si>
  <si>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</si>
  <si>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</si>
  <si>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</si>
  <si>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</si>
  <si>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</si>
  <si>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</si>
  <si>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</si>
  <si>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</si>
  <si>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</si>
  <si>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</si>
  <si>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</si>
  <si>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</si>
  <si>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</si>
  <si>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</si>
  <si>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</si>
  <si>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</si>
  <si>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</si>
  <si>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</si>
  <si>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</si>
  <si>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</si>
  <si>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</si>
  <si>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</si>
  <si>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</si>
  <si>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</si>
  <si>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</si>
  <si>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</si>
  <si>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</si>
  <si>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</si>
  <si>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</si>
  <si>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</si>
  <si>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</si>
  <si>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</si>
  <si>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</si>
  <si>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</si>
  <si>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</si>
  <si>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</si>
  <si>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</si>
  <si>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</si>
  <si>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</si>
  <si>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</si>
  <si>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</si>
  <si>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</si>
  <si>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</si>
  <si>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</si>
  <si>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</si>
  <si>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</si>
  <si>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</si>
  <si>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</si>
  <si>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</si>
  <si>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</si>
  <si>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</si>
  <si>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</si>
  <si>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</si>
  <si>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</si>
  <si>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</si>
  <si>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</si>
  <si>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</si>
  <si>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</si>
  <si>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</si>
  <si>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</si>
  <si>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</si>
  <si>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</si>
  <si>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</si>
  <si>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</si>
  <si>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</si>
  <si>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</si>
  <si>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</si>
  <si>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</si>
  <si>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</si>
  <si>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</si>
  <si>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</si>
  <si>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</si>
  <si>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</si>
  <si>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</si>
  <si>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</si>
  <si>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</si>
  <si>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</si>
  <si>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</si>
  <si>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</si>
  <si>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</si>
  <si>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</si>
  <si>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</si>
  <si>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</si>
  <si>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</si>
  <si>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</si>
  <si>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</si>
  <si>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</si>
  <si>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</si>
  <si>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</si>
  <si>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</si>
  <si>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</si>
  <si>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</si>
  <si>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</si>
  <si>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</si>
  <si>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</si>
  <si>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</si>
  <si>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</si>
  <si>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</si>
  <si>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</si>
  <si>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</si>
  <si>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</si>
  <si>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</si>
  <si>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</si>
  <si>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</si>
  <si>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</si>
  <si>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</si>
  <si>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</si>
  <si>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</si>
  <si>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</si>
  <si>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</si>
  <si>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</si>
  <si>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</si>
  <si>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</si>
  <si>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</si>
  <si>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</si>
  <si>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</si>
  <si>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</si>
  <si>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</si>
  <si>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</si>
  <si>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</si>
  <si>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</si>
  <si>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</si>
  <si>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</si>
  <si>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</si>
  <si>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</si>
  <si>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</si>
  <si>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</si>
  <si>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</si>
  <si>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</si>
  <si>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</si>
  <si>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</si>
  <si>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</si>
  <si>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</si>
  <si>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</si>
  <si>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</si>
  <si>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</si>
  <si>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</si>
  <si>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</si>
  <si>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</si>
  <si>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</si>
  <si>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</si>
  <si>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</si>
  <si>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</si>
  <si>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</si>
  <si>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</si>
  <si>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</si>
  <si>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</si>
  <si>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</si>
  <si>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</si>
  <si>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</si>
  <si>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</si>
  <si>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</si>
  <si>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</si>
  <si>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</si>
  <si>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</si>
  <si>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</si>
  <si>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</si>
  <si>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</si>
  <si>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</si>
  <si>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</si>
  <si>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</si>
  <si>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</si>
  <si>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</si>
  <si>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</si>
  <si>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</si>
  <si>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</si>
  <si>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</si>
  <si>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</si>
  <si>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</si>
  <si>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</si>
  <si>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</si>
  <si>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</si>
  <si>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</si>
  <si>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</si>
  <si>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</si>
  <si>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</si>
  <si>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</si>
  <si>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</si>
  <si>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</si>
  <si>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</si>
  <si>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</si>
  <si>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</si>
  <si>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</si>
  <si>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</si>
  <si>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</si>
  <si>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</si>
  <si>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</si>
  <si>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</si>
  <si>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</si>
  <si>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</si>
  <si>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</si>
  <si>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</si>
  <si>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</si>
  <si>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</si>
  <si>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</si>
  <si>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</si>
  <si>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</si>
  <si>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</si>
  <si>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</si>
  <si>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</si>
  <si>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</si>
  <si>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</si>
  <si>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</si>
  <si>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</si>
  <si>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</si>
  <si>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</si>
  <si>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</si>
  <si>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</si>
  <si>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</si>
  <si>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</si>
  <si>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</si>
  <si>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</si>
  <si>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</si>
  <si>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</si>
  <si>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</si>
  <si>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</si>
  <si>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</si>
  <si>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</si>
  <si>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</si>
  <si>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</si>
  <si>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</si>
  <si>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</si>
  <si>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</si>
  <si>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</si>
  <si>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</si>
  <si>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</si>
  <si>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</si>
  <si>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</si>
  <si>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</si>
  <si>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</si>
  <si>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</si>
  <si>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</si>
  <si>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</si>
  <si>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</si>
  <si>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</si>
  <si>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</si>
  <si>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</si>
  <si>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</si>
  <si>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</si>
  <si>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</si>
  <si>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</si>
  <si>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</si>
  <si>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</si>
  <si>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</si>
  <si>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</si>
  <si>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</si>
  <si>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</si>
  <si>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</si>
  <si>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</si>
  <si>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</si>
  <si>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</si>
  <si>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</si>
  <si>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</si>
  <si>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</si>
  <si>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</si>
  <si>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</si>
  <si>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</si>
  <si>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</si>
  <si>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</si>
  <si>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</si>
  <si>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</si>
  <si>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</si>
  <si>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</si>
  <si>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</si>
  <si>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</si>
  <si>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</si>
  <si>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</si>
  <si>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</si>
  <si>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</si>
  <si>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</si>
  <si>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</si>
  <si>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</si>
  <si>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</si>
  <si>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</si>
  <si>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</si>
  <si>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</si>
  <si>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</si>
  <si>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</si>
  <si>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</si>
  <si>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</si>
  <si>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</si>
  <si>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</si>
  <si>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</si>
  <si>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</si>
  <si>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</si>
  <si>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</si>
  <si>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</si>
  <si>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</si>
  <si>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</si>
  <si>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</si>
  <si>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</si>
  <si>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</si>
  <si>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</si>
  <si>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</si>
  <si>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</si>
  <si>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</si>
  <si>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</si>
  <si>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</si>
  <si>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</si>
  <si>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</si>
  <si>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</si>
  <si>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</si>
  <si>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</si>
  <si>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</si>
  <si>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</si>
  <si>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</si>
  <si>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</si>
  <si>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</si>
  <si>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</si>
  <si>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</si>
  <si>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</si>
  <si>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</si>
  <si>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</si>
  <si>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</si>
  <si>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</si>
  <si>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</si>
  <si>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</si>
  <si>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</si>
  <si>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</si>
  <si>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</si>
  <si>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</si>
  <si>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</si>
  <si>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</si>
  <si>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</si>
  <si>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</si>
  <si>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</si>
  <si>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</si>
  <si>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</si>
  <si>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</si>
  <si>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</si>
  <si>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</si>
  <si>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</si>
  <si>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</si>
  <si>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</si>
  <si>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</si>
  <si>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</si>
  <si>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</si>
  <si>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</si>
  <si>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</si>
  <si>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</si>
  <si>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</si>
  <si>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</si>
  <si>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</si>
  <si>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</si>
  <si>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</si>
  <si>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</si>
  <si>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</si>
  <si>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</si>
  <si>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</si>
  <si>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</si>
  <si>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</si>
  <si>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</si>
  <si>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</si>
  <si>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</si>
  <si>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</si>
  <si>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</si>
  <si>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</si>
  <si>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</si>
  <si>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</si>
  <si>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</si>
  <si>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</si>
  <si>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</si>
  <si>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</si>
  <si>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</si>
  <si>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</si>
  <si>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</si>
  <si>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</si>
  <si>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</si>
  <si>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</si>
  <si>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</si>
  <si>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</si>
  <si>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</si>
  <si>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</si>
  <si>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</si>
  <si>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</si>
  <si>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</si>
  <si>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</si>
  <si>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</si>
  <si>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</si>
  <si>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</si>
  <si>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</si>
  <si>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</si>
  <si>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</si>
  <si>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</si>
  <si>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</si>
  <si>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</si>
  <si>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</si>
  <si>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</si>
  <si>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</si>
  <si>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</si>
  <si>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</si>
  <si>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</si>
  <si>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</si>
  <si>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</si>
  <si>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</si>
  <si>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</si>
  <si>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</si>
  <si>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</si>
  <si>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</si>
  <si>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</si>
  <si>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</si>
  <si>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</si>
  <si>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</si>
  <si>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</si>
  <si>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</si>
  <si>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</si>
  <si>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</si>
  <si>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</si>
  <si>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</si>
  <si>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</si>
  <si>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</si>
  <si>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</si>
  <si>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</si>
  <si>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</si>
  <si>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</si>
  <si>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</si>
  <si>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</si>
  <si>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</si>
  <si>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</si>
  <si>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</si>
  <si>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</si>
  <si>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</si>
  <si>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</si>
  <si>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</si>
  <si>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</si>
  <si>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</si>
  <si>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</si>
  <si>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</si>
  <si>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</si>
  <si>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</si>
  <si>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</si>
  <si>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</si>
  <si>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</si>
  <si>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</si>
  <si>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</si>
  <si>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</si>
  <si>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</si>
  <si>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</si>
  <si>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</si>
  <si>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</si>
  <si>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</si>
  <si>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</si>
  <si>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</si>
  <si>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</si>
  <si>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</si>
  <si>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</si>
  <si>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</si>
  <si>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</si>
  <si>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</si>
  <si>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</si>
  <si>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</si>
  <si>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</si>
  <si>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</si>
  <si>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</si>
  <si>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</si>
  <si>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</si>
  <si>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</si>
  <si>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</si>
  <si>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</si>
  <si>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</si>
  <si>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</si>
  <si>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</si>
  <si>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</si>
  <si>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</si>
  <si>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</si>
  <si>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</si>
  <si>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</si>
  <si>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</si>
  <si>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</si>
  <si>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</si>
  <si>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</si>
  <si>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</si>
  <si>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</si>
  <si>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</si>
  <si>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</si>
  <si>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</si>
  <si>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</si>
  <si>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</si>
  <si>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</si>
  <si>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</si>
  <si>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</si>
  <si>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</si>
  <si>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</si>
  <si>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</si>
  <si>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</si>
  <si>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</si>
  <si>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</si>
  <si>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</si>
  <si>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</si>
  <si>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</si>
  <si>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</si>
  <si>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</si>
  <si>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</si>
  <si>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</si>
  <si>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</si>
  <si>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</si>
  <si>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</si>
  <si>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</si>
  <si>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</si>
  <si>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</si>
  <si>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</si>
  <si>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</si>
  <si>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</si>
  <si>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</si>
  <si>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</si>
  <si>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</si>
  <si>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</si>
  <si>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</si>
  <si>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</si>
  <si>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</si>
  <si>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</si>
  <si>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</si>
  <si>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</si>
  <si>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</si>
  <si>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</si>
  <si>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</si>
  <si>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</si>
  <si>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</si>
  <si>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</si>
  <si>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</si>
  <si>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</si>
  <si>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</si>
  <si>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</si>
  <si>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</si>
  <si>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</si>
  <si>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</si>
  <si>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</si>
  <si>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</si>
  <si>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</si>
  <si>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</si>
  <si>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</si>
  <si>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</si>
  <si>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</si>
  <si>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</si>
  <si>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</si>
  <si>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</si>
  <si>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</si>
  <si>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</si>
  <si>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</si>
  <si>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</si>
  <si>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</si>
  <si>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</si>
  <si>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</si>
  <si>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</si>
  <si>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</si>
  <si>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</si>
  <si>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</si>
  <si>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</si>
  <si>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</si>
  <si>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</si>
  <si>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</si>
  <si>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</si>
  <si>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</si>
  <si>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</si>
  <si>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</si>
  <si>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</si>
  <si>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</si>
  <si>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</si>
  <si>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</si>
  <si>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</si>
  <si>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</si>
  <si>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</si>
  <si>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</si>
  <si>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</si>
  <si>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</si>
  <si>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</si>
  <si>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</si>
  <si>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</si>
  <si>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</si>
  <si>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</si>
  <si>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</si>
  <si>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</si>
  <si>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</si>
  <si>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</si>
  <si>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</si>
  <si>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</si>
  <si>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</si>
  <si>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</si>
  <si>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</si>
  <si>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</si>
  <si>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</si>
  <si>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</si>
  <si>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</si>
  <si>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</si>
  <si>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</si>
  <si>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</si>
  <si>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</si>
  <si>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</si>
  <si>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</si>
  <si>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</si>
  <si>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</si>
  <si>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</si>
  <si>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</si>
  <si>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</si>
  <si>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</si>
  <si>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</si>
  <si>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</si>
  <si>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</si>
  <si>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</si>
  <si>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</si>
  <si>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</si>
  <si>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</si>
  <si>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</si>
  <si>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</si>
  <si>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</si>
  <si>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</si>
  <si>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</si>
  <si>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</si>
  <si>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</si>
  <si>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</si>
  <si>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</si>
  <si>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</si>
  <si>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</si>
  <si>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</si>
  <si>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</si>
  <si>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</si>
  <si>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</si>
  <si>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</si>
  <si>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</si>
  <si>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</si>
  <si>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</si>
  <si>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</si>
  <si>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</si>
  <si>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</si>
  <si>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</si>
  <si>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</si>
  <si>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</si>
  <si>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</si>
  <si>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</si>
  <si>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</si>
  <si>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</si>
  <si>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</si>
  <si>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</si>
  <si>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</si>
  <si>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</si>
  <si>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</si>
  <si>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</si>
  <si>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</si>
  <si>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</si>
  <si>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</si>
  <si>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</si>
  <si>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</si>
  <si>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</si>
  <si>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</si>
  <si>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</si>
  <si>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</si>
  <si>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</si>
  <si>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</si>
  <si>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</si>
  <si>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</si>
  <si>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</si>
  <si>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</si>
  <si>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</si>
  <si>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</si>
  <si>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</si>
  <si>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</si>
  <si>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</si>
  <si>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</si>
  <si>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</si>
  <si>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</si>
  <si>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</si>
  <si>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</si>
  <si>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</si>
  <si>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</si>
  <si>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</si>
  <si>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</si>
  <si>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</si>
  <si>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</si>
  <si>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</si>
  <si>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</si>
  <si>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</si>
  <si>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</si>
  <si>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</si>
  <si>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</si>
  <si>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</si>
  <si>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</si>
  <si>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</si>
  <si>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</si>
  <si>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</si>
  <si>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</si>
  <si>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</si>
  <si>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</si>
  <si>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</si>
  <si>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</si>
  <si>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</si>
  <si>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</si>
  <si>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</si>
  <si>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</si>
  <si>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</si>
  <si>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</si>
  <si>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</si>
  <si>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</si>
  <si>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</si>
  <si>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</si>
  <si>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</si>
  <si>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</si>
  <si>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</si>
  <si>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</si>
  <si>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</si>
  <si>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</si>
  <si>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</si>
  <si>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</si>
  <si>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</si>
  <si>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</si>
  <si>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</si>
  <si>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</si>
  <si>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</si>
  <si>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</si>
  <si>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</si>
  <si>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</si>
  <si>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</si>
  <si>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</si>
  <si>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</si>
  <si>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</si>
  <si>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</si>
  <si>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</si>
  <si>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</si>
  <si>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</si>
  <si>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</si>
  <si>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</si>
  <si>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</si>
  <si>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</si>
  <si>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</si>
  <si>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</si>
  <si>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</si>
  <si>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</si>
  <si>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</si>
  <si>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</si>
  <si>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</si>
  <si>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</si>
  <si>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</si>
  <si>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</si>
  <si>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</si>
  <si>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</si>
  <si>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</si>
  <si>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</si>
  <si>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</si>
  <si>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</si>
  <si>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</si>
  <si>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</si>
  <si>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</si>
  <si>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</si>
  <si>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</si>
  <si>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</si>
  <si>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</si>
  <si>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</si>
  <si>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</si>
  <si>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</si>
  <si>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</si>
  <si>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</si>
  <si>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</si>
  <si>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</si>
  <si>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</si>
  <si>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</si>
  <si>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</si>
  <si>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</si>
  <si>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</si>
  <si>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</si>
  <si>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</si>
  <si>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</si>
  <si>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</si>
  <si>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</si>
  <si>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</si>
  <si>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</si>
  <si>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</si>
  <si>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</si>
  <si>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</si>
  <si>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</si>
  <si>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</si>
  <si>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</si>
  <si>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</si>
  <si>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</si>
  <si>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</si>
  <si>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</si>
  <si>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</si>
  <si>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</si>
  <si>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</si>
  <si>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</si>
  <si>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</si>
  <si>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</si>
  <si>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</si>
  <si>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</si>
  <si>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</si>
  <si>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</si>
  <si>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</si>
  <si>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</si>
  <si>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</si>
  <si>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</si>
  <si>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</si>
  <si>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</si>
  <si>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</si>
  <si>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</si>
  <si>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</si>
  <si>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</si>
  <si>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</si>
  <si>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</si>
  <si>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</si>
  <si>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</si>
  <si>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</si>
  <si>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</si>
  <si>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</si>
  <si>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</si>
  <si>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</si>
  <si>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</si>
  <si>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</si>
  <si>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</si>
  <si>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</si>
  <si>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</si>
  <si>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</si>
  <si>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</si>
  <si>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</si>
  <si>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</si>
  <si>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</si>
  <si>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</si>
  <si>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</si>
  <si>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</si>
  <si>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</si>
  <si>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</si>
  <si>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</si>
  <si>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</si>
  <si>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</si>
  <si>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</si>
  <si>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</si>
  <si>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</si>
  <si>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</si>
  <si>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</si>
  <si>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</si>
  <si>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</si>
  <si>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</si>
  <si>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</si>
  <si>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</si>
  <si>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</si>
  <si>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</si>
  <si>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</si>
  <si>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</si>
  <si>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</si>
  <si>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</si>
  <si>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</si>
  <si>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</si>
  <si>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</si>
  <si>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</si>
  <si>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</si>
  <si>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</si>
  <si>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</si>
  <si>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</si>
  <si>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</si>
  <si>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</si>
  <si>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</si>
  <si>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</si>
  <si>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</si>
  <si>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</si>
  <si>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</si>
  <si>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</si>
  <si>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</si>
  <si>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</si>
  <si>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</si>
  <si>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</si>
  <si>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</si>
  <si>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</si>
  <si>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</si>
  <si>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</si>
  <si>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</si>
  <si>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</si>
  <si>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</si>
  <si>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</si>
  <si>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</si>
  <si>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</si>
  <si>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</si>
  <si>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</si>
  <si>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</si>
  <si>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</si>
  <si>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</si>
  <si>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</si>
  <si>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</si>
  <si>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</si>
  <si>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</si>
  <si>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</si>
  <si>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</si>
  <si>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</si>
  <si>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</si>
  <si>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</si>
  <si>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</si>
  <si>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</si>
  <si>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</si>
  <si>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</si>
  <si>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</si>
  <si>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</si>
  <si>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</si>
  <si>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</si>
  <si>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</si>
  <si>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</si>
  <si>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</si>
  <si>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</si>
  <si>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</si>
  <si>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</si>
  <si>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</si>
  <si>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</si>
  <si>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</si>
  <si>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</si>
  <si>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</si>
  <si>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</si>
  <si>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</si>
  <si>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</si>
  <si>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</si>
  <si>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</si>
  <si>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</si>
  <si>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</si>
  <si>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</si>
  <si>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</si>
  <si>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</si>
  <si>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</si>
  <si>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</si>
  <si>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</si>
  <si>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</si>
  <si>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</si>
  <si>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</si>
  <si>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</si>
  <si>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</si>
  <si>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</si>
  <si>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</si>
  <si>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</si>
  <si>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</si>
  <si>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</si>
  <si>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</si>
  <si>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</si>
  <si>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</si>
  <si>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</si>
  <si>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</si>
  <si>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</si>
  <si>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</si>
  <si>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</si>
  <si>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</si>
  <si>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</si>
  <si>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</si>
  <si>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</si>
  <si>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</si>
  <si>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</si>
  <si>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</si>
  <si>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</si>
  <si>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</si>
  <si>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</si>
  <si>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</si>
  <si>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</si>
  <si>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</si>
  <si>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</si>
  <si>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</si>
  <si>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</si>
  <si>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</si>
  <si>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</si>
  <si>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</si>
  <si>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</si>
  <si>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</si>
  <si>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</si>
  <si>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</si>
  <si>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</si>
  <si>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</si>
  <si>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</si>
  <si>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</si>
  <si>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</si>
  <si>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</si>
  <si>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</si>
  <si>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</si>
  <si>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</si>
  <si>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</si>
  <si>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</si>
  <si>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</si>
  <si>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</si>
  <si>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</si>
  <si>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</si>
  <si>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</si>
  <si>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</si>
  <si>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</si>
  <si>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</si>
  <si>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</si>
  <si>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</si>
  <si>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</si>
  <si>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</si>
  <si>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</si>
  <si>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</si>
  <si>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</si>
  <si>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</si>
  <si>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</si>
  <si>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</si>
  <si>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</si>
  <si>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</si>
  <si>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</si>
  <si>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</si>
  <si>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</si>
  <si>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</si>
  <si>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</si>
  <si>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</si>
  <si>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</si>
  <si>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</si>
  <si>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</si>
  <si>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</si>
  <si>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</si>
  <si>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</si>
  <si>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</si>
  <si>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</si>
  <si>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</si>
  <si>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</si>
  <si>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</si>
  <si>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</si>
  <si>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</si>
  <si>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</si>
  <si>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</si>
  <si>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</si>
  <si>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</si>
  <si>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</si>
  <si>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</si>
  <si>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</si>
  <si>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</si>
  <si>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</si>
  <si>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</si>
  <si>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</si>
  <si>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</si>
  <si>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</si>
  <si>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</si>
  <si>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</si>
  <si>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</si>
  <si>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</si>
  <si>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</si>
  <si>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</si>
  <si>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</si>
  <si>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</si>
  <si>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</si>
  <si>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</si>
  <si>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</si>
  <si>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</si>
  <si>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</si>
  <si>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</si>
  <si>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</si>
  <si>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</si>
  <si>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</si>
  <si>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</si>
  <si>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</si>
  <si>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</si>
  <si>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</si>
  <si>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</si>
  <si>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</si>
  <si>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</si>
  <si>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</si>
  <si>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</si>
  <si>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</si>
  <si>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</si>
  <si>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</si>
  <si>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</si>
  <si>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</si>
  <si>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</si>
  <si>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</si>
  <si>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</si>
  <si>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</si>
  <si>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</si>
  <si>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</si>
  <si>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</si>
  <si>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</si>
  <si>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</si>
  <si>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</si>
  <si>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</si>
  <si>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</si>
  <si>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</si>
  <si>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</si>
  <si>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</si>
  <si>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</si>
  <si>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</si>
  <si>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</si>
  <si>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</si>
  <si>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</si>
  <si>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</si>
  <si>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</si>
  <si>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</si>
  <si>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</si>
  <si>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</si>
  <si>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</si>
  <si>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</si>
  <si>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</si>
  <si>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</si>
  <si>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</si>
  <si>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</si>
  <si>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</si>
  <si>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</si>
  <si>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</si>
  <si>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</si>
  <si>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</si>
  <si>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</si>
  <si>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</si>
  <si>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</si>
  <si>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</si>
  <si>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</si>
  <si>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</si>
  <si>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</si>
  <si>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</si>
  <si>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</si>
  <si>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</si>
  <si>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</si>
  <si>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</si>
  <si>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</si>
  <si>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</si>
  <si>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</si>
  <si>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</si>
  <si>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</si>
  <si>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</si>
  <si>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</si>
  <si>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</si>
  <si>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</si>
  <si>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</si>
  <si>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</si>
  <si>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</si>
  <si>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</si>
  <si>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</si>
  <si>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</si>
  <si>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</si>
  <si>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</si>
  <si>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</si>
  <si>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</si>
  <si>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</si>
  <si>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</si>
  <si>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</si>
  <si>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</si>
  <si>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</si>
  <si>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</si>
  <si>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</si>
  <si>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</si>
  <si>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</si>
  <si>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</si>
  <si>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</si>
  <si>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</si>
  <si>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</si>
  <si>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</si>
  <si>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</si>
  <si>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</si>
  <si>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</si>
  <si>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</si>
  <si>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</si>
  <si>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</si>
  <si>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</si>
  <si>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</si>
  <si>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</si>
  <si>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</si>
  <si>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</si>
  <si>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</si>
  <si>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</si>
  <si>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</si>
  <si>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</si>
  <si>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</si>
  <si>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</si>
  <si>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</si>
  <si>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</si>
  <si>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</si>
  <si>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</si>
  <si>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</si>
  <si>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</si>
  <si>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</si>
  <si>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</si>
  <si>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</si>
  <si>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</si>
  <si>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</si>
  <si>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</si>
  <si>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</si>
  <si>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</si>
  <si>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</si>
  <si>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</si>
  <si>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</si>
  <si>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</si>
  <si>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</si>
  <si>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</si>
  <si>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</si>
  <si>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</si>
  <si>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</si>
  <si>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</si>
  <si>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</si>
  <si>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</si>
  <si>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</si>
  <si>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</si>
  <si>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</si>
  <si>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</si>
  <si>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</si>
  <si>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</si>
  <si>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</si>
  <si>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</si>
  <si>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</si>
  <si>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</si>
  <si>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</si>
  <si>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</si>
  <si>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</si>
  <si>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</si>
  <si>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</si>
  <si>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</si>
  <si>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</si>
  <si>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</si>
  <si>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</si>
  <si>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</si>
  <si>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</si>
  <si>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</si>
  <si>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</si>
  <si>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</si>
  <si>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</si>
  <si>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</si>
  <si>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</si>
  <si>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</si>
  <si>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</si>
  <si>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</si>
  <si>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</si>
  <si>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</si>
  <si>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</si>
  <si>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</si>
  <si>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</si>
  <si>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</si>
  <si>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</si>
  <si>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</si>
  <si>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</si>
  <si>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</si>
  <si>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</si>
  <si>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</si>
  <si>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</si>
  <si>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</si>
  <si>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</si>
  <si>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</si>
  <si>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</si>
  <si>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</si>
  <si>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</si>
  <si>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</si>
  <si>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</si>
  <si>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</si>
  <si>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</si>
  <si>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</si>
  <si>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</si>
  <si>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</si>
  <si>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</si>
  <si>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</si>
  <si>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</si>
  <si>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</si>
  <si>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</si>
  <si>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</si>
  <si>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</si>
  <si>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</si>
  <si>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</si>
  <si>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</si>
  <si>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</si>
  <si>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</si>
  <si>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</si>
  <si>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</si>
  <si>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</si>
  <si>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</si>
  <si>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</si>
  <si>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</si>
  <si>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</si>
  <si>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</si>
  <si>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</si>
  <si>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</si>
  <si>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</si>
  <si>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</si>
  <si>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</si>
  <si>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</si>
  <si>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</si>
  <si>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</si>
  <si>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</si>
  <si>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</si>
  <si>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</si>
  <si>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</si>
  <si>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</si>
  <si>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</si>
  <si>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</si>
  <si>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</si>
  <si>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</si>
  <si>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</si>
  <si>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</si>
  <si>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</si>
  <si>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</si>
  <si>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</si>
  <si>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</si>
  <si>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</si>
  <si>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</si>
  <si>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</si>
  <si>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</si>
  <si>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</si>
  <si>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</si>
  <si>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</si>
  <si>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</si>
  <si>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</si>
  <si>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</si>
  <si>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</si>
  <si>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</si>
  <si>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</si>
  <si>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</si>
  <si>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</si>
  <si>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</si>
  <si>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</si>
  <si>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</si>
  <si>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</si>
  <si>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</si>
  <si>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</si>
  <si>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</si>
  <si>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</si>
  <si>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</si>
  <si>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</si>
  <si>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</si>
  <si>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</si>
  <si>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</si>
  <si>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</si>
  <si>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</si>
  <si>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</si>
  <si>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</si>
  <si>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</si>
  <si>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</si>
  <si>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</si>
  <si>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</si>
  <si>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</si>
  <si>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</si>
  <si>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</si>
  <si>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</si>
  <si>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</si>
  <si>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</si>
  <si>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</si>
  <si>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</si>
  <si>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</si>
  <si>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</si>
  <si>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</si>
  <si>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</si>
  <si>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</si>
  <si>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</si>
  <si>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</si>
  <si>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</si>
  <si>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</si>
  <si>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</si>
  <si>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</si>
  <si>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</si>
  <si>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</si>
  <si>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</si>
  <si>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</si>
  <si>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</si>
  <si>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</si>
  <si>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</si>
  <si>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</si>
  <si>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</si>
  <si>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</si>
  <si>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</si>
  <si>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</si>
  <si>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</si>
  <si>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</si>
  <si>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</si>
  <si>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</si>
  <si>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</si>
  <si>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</si>
  <si>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</si>
  <si>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</si>
  <si>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</si>
  <si>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</si>
  <si>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</si>
  <si>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</si>
  <si>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</si>
  <si>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</si>
  <si>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</si>
  <si>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</si>
  <si>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</si>
  <si>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</si>
  <si>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</si>
  <si>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</si>
  <si>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</si>
  <si>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</si>
  <si>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</si>
  <si>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</si>
  <si>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</si>
  <si>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</si>
  <si>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</si>
  <si>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</si>
  <si>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</si>
  <si>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</si>
  <si>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</si>
  <si>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</si>
  <si>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</si>
  <si>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</si>
  <si>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</si>
  <si>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</si>
  <si>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</si>
  <si>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</si>
  <si>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</si>
  <si>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</si>
  <si>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</si>
  <si>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</si>
  <si>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</si>
  <si>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</si>
  <si>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</si>
  <si>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</si>
  <si>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</si>
  <si>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</si>
  <si>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</si>
  <si>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</si>
  <si>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</si>
  <si>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</si>
  <si>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</si>
  <si>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</si>
  <si>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</si>
  <si>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</si>
  <si>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</si>
  <si>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</si>
  <si>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</si>
  <si>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</si>
  <si>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</si>
  <si>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</si>
  <si>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</si>
  <si>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</si>
  <si>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</si>
  <si>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</si>
  <si>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</si>
  <si>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</si>
  <si>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</si>
  <si>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</si>
  <si>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</si>
  <si>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</si>
  <si>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</si>
  <si>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</si>
  <si>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</si>
  <si>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</si>
  <si>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</si>
  <si>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</si>
  <si>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</si>
  <si>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</si>
  <si>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</si>
  <si>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</si>
  <si>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</si>
  <si>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</si>
  <si>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</si>
  <si>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</si>
  <si>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</si>
  <si>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</si>
  <si>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</si>
  <si>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</si>
  <si>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</si>
  <si>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</si>
  <si>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</si>
  <si>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</si>
  <si>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</si>
  <si>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</si>
  <si>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</si>
  <si>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</si>
  <si>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</si>
  <si>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</si>
  <si>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</si>
  <si>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</si>
  <si>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</si>
  <si>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</si>
  <si>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</si>
  <si>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</si>
  <si>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</si>
  <si>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</si>
  <si>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</si>
  <si>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</si>
  <si>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</si>
  <si>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</si>
  <si>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</si>
  <si>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</si>
  <si>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</si>
  <si>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</si>
  <si>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</si>
  <si>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</si>
  <si>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</si>
  <si>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</si>
  <si>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</si>
  <si>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</si>
  <si>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</si>
  <si>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</si>
  <si>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</si>
  <si>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</si>
  <si>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</si>
  <si>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</si>
  <si>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</si>
  <si>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</si>
  <si>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</si>
  <si>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</si>
  <si>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</si>
  <si>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</si>
  <si>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</si>
  <si>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</si>
  <si>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</si>
  <si>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</si>
  <si>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</si>
  <si>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</si>
  <si>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</si>
  <si>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</si>
  <si>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</si>
  <si>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</si>
  <si>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</si>
  <si>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</si>
  <si>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</si>
  <si>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</si>
  <si>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</si>
  <si>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</si>
  <si>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</si>
  <si>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</si>
  <si>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</si>
  <si>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</si>
  <si>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</si>
  <si>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</si>
  <si>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</si>
  <si>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</si>
  <si>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</si>
  <si>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</si>
  <si>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</si>
  <si>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</si>
  <si>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</si>
  <si>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</si>
  <si>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</si>
  <si>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</si>
  <si>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</si>
  <si>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</si>
  <si>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</si>
  <si>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</si>
  <si>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</si>
  <si>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</si>
  <si>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</si>
  <si>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</si>
  <si>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</si>
  <si>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</si>
  <si>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</si>
  <si>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</si>
  <si>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</si>
  <si>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</si>
  <si>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</si>
  <si>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</si>
  <si>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</si>
  <si>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</si>
  <si>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</si>
  <si>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</si>
  <si>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</si>
  <si>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</si>
  <si>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</si>
  <si>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</si>
  <si>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</si>
  <si>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</si>
  <si>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</si>
  <si>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</si>
  <si>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</si>
  <si>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</si>
  <si>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</si>
  <si>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</si>
  <si>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</si>
  <si>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</si>
  <si>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</si>
  <si>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</si>
  <si>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</si>
  <si>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</si>
  <si>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</si>
  <si>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</si>
  <si>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</si>
  <si>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</si>
  <si>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</si>
  <si>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</si>
  <si>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</si>
  <si>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</si>
  <si>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</si>
  <si>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</si>
  <si>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</si>
  <si>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</si>
  <si>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</si>
  <si>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</si>
  <si>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</si>
  <si>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</si>
  <si>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</si>
  <si>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</si>
  <si>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</si>
  <si>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</si>
  <si>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</si>
  <si>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</si>
  <si>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</si>
  <si>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</si>
  <si>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</si>
  <si>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</si>
  <si>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</si>
  <si>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</si>
  <si>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</si>
  <si>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</si>
  <si>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</si>
  <si>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</si>
  <si>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</si>
  <si>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</si>
  <si>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</si>
  <si>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</si>
  <si>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</si>
  <si>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</si>
  <si>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</si>
  <si>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</si>
  <si>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</si>
  <si>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</si>
  <si>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</si>
  <si>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</si>
  <si>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</si>
  <si>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</si>
  <si>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</si>
  <si>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</si>
  <si>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</si>
  <si>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</si>
  <si>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</si>
  <si>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</si>
  <si>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</si>
  <si>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</si>
  <si>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</si>
  <si>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</si>
  <si>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</si>
  <si>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</si>
  <si>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</si>
  <si>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</si>
  <si>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</si>
  <si>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</si>
  <si>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</si>
  <si>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</si>
  <si>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</si>
  <si>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</si>
  <si>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</si>
  <si>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</si>
  <si>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</si>
  <si>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</si>
  <si>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</si>
  <si>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</si>
  <si>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</si>
  <si>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</si>
  <si>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</si>
  <si>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</si>
  <si>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</si>
  <si>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</si>
  <si>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</si>
  <si>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</si>
  <si>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</si>
  <si>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</si>
  <si>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</si>
  <si>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</si>
  <si>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</si>
  <si>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</si>
  <si>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</si>
  <si>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</si>
  <si>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</si>
  <si>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</si>
  <si>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</si>
  <si>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</si>
  <si>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</si>
  <si>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</si>
  <si>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</si>
  <si>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</si>
  <si>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</si>
  <si>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</si>
  <si>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</si>
  <si>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</si>
  <si>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</si>
  <si>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</si>
  <si>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</si>
  <si>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</si>
  <si>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</si>
  <si>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</si>
  <si>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</si>
  <si>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</si>
  <si>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</si>
  <si>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</si>
  <si>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</si>
  <si>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</si>
  <si>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</si>
  <si>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</si>
  <si>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</si>
  <si>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</si>
  <si>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</si>
  <si>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</si>
  <si>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</si>
  <si>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</si>
  <si>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</si>
  <si>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</si>
  <si>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</si>
  <si>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</si>
  <si>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</si>
  <si>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</si>
  <si>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</si>
  <si>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</si>
  <si>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</si>
  <si>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</si>
  <si>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</si>
  <si>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</si>
  <si>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</si>
  <si>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</si>
  <si>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</si>
  <si>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</si>
  <si>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</si>
  <si>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</si>
  <si>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</si>
  <si>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</si>
  <si>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</si>
  <si>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</si>
  <si>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</si>
  <si>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</si>
  <si>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</si>
  <si>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</si>
  <si>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</si>
  <si>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</si>
  <si>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</si>
  <si>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</si>
  <si>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</si>
  <si>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</si>
  <si>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</si>
  <si>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</si>
  <si>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</si>
  <si>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</si>
  <si>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</si>
  <si>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</si>
  <si>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</si>
  <si>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</si>
  <si>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</si>
  <si>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</si>
  <si>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</si>
  <si>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</si>
  <si>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</si>
  <si>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</si>
  <si>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</si>
  <si>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</si>
  <si>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</si>
  <si>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</si>
  <si>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</si>
  <si>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</si>
  <si>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</si>
  <si>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</si>
  <si>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</si>
  <si>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</si>
  <si>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</si>
  <si>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</si>
  <si>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</si>
  <si>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</si>
  <si>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</si>
  <si>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</si>
  <si>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</si>
  <si>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</si>
  <si>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</si>
  <si>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</si>
  <si>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</si>
  <si>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</si>
  <si>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</si>
  <si>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</si>
  <si>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</si>
  <si>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</si>
  <si>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</si>
  <si>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</si>
  <si>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</si>
  <si>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</si>
  <si>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</si>
  <si>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</si>
  <si>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</si>
  <si>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</si>
  <si>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</si>
  <si>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</si>
  <si>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</si>
  <si>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</si>
  <si>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</si>
  <si>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</si>
  <si>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</si>
  <si>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</si>
  <si>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</si>
  <si>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</si>
  <si>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</si>
  <si>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</si>
  <si>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</si>
  <si>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</si>
  <si>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</si>
  <si>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</si>
  <si>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</si>
  <si>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</si>
  <si>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</si>
  <si>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</si>
  <si>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</si>
  <si>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</si>
  <si>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</si>
  <si>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</si>
  <si>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</si>
  <si>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</si>
  <si>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</si>
  <si>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</si>
  <si>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</si>
  <si>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</si>
  <si>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</si>
  <si>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</si>
  <si>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</si>
  <si>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</si>
  <si>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</si>
  <si>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</si>
  <si>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</si>
  <si>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</si>
  <si>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</si>
  <si>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</si>
  <si>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</si>
  <si>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</si>
  <si>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</si>
  <si>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</si>
  <si>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</si>
  <si>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</si>
  <si>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</si>
  <si>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</si>
  <si>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</si>
  <si>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</si>
  <si>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</si>
  <si>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</si>
  <si>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</si>
  <si>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</si>
  <si>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</si>
  <si>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</si>
  <si>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</si>
  <si>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</si>
  <si>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</si>
  <si>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</si>
  <si>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</si>
  <si>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</si>
  <si>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</si>
  <si>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</si>
  <si>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</si>
  <si>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</si>
  <si>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</si>
  <si>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</si>
  <si>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</si>
  <si>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</si>
  <si>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</si>
  <si>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</si>
  <si>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</si>
  <si>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</si>
  <si>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</si>
  <si>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</si>
  <si>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</si>
  <si>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</si>
  <si>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</si>
  <si>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</si>
  <si>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</si>
  <si>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</si>
  <si>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</si>
  <si>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</si>
  <si>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</si>
  <si>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</si>
  <si>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</si>
  <si>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</si>
  <si>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</si>
  <si>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</si>
  <si>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</si>
  <si>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</si>
  <si>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</si>
  <si>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</si>
  <si>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</si>
  <si>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</si>
  <si>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</si>
  <si>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</si>
  <si>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</si>
  <si>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</si>
  <si>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</si>
  <si>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</si>
  <si>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</si>
  <si>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</si>
  <si>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</si>
  <si>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</si>
  <si>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</si>
  <si>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</si>
  <si>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</si>
  <si>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</si>
  <si>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</si>
  <si>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</si>
  <si>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</si>
  <si>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</si>
  <si>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</si>
  <si>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</si>
  <si>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</si>
  <si>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</si>
  <si>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</si>
  <si>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</si>
  <si>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</si>
  <si>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</si>
  <si>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</si>
  <si>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</si>
  <si>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</si>
  <si>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</si>
  <si>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</si>
  <si>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</si>
  <si>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</si>
  <si>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</si>
  <si>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</si>
  <si>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</si>
  <si>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</si>
  <si>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</si>
  <si>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</si>
  <si>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</si>
  <si>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</si>
  <si>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</si>
  <si>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</si>
  <si>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</si>
  <si>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</si>
  <si>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</si>
  <si>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</si>
  <si>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</si>
  <si>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</si>
  <si>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</si>
  <si>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</si>
  <si>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</si>
  <si>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</si>
  <si>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</si>
  <si>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</si>
  <si>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</si>
  <si>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</si>
  <si>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</si>
  <si>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</si>
  <si>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</si>
  <si>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</si>
  <si>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</si>
  <si>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</si>
  <si>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</si>
  <si>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</si>
  <si>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</si>
  <si>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</si>
  <si>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</si>
  <si>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</si>
  <si>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</si>
  <si>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</si>
  <si>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</si>
  <si>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</si>
  <si>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</si>
  <si>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</si>
  <si>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</si>
  <si>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</si>
  <si>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</si>
  <si>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</si>
  <si>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</si>
  <si>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</si>
  <si>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</si>
  <si>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</si>
  <si>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</si>
  <si>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</si>
  <si>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</si>
  <si>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</si>
  <si>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</si>
  <si>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</si>
  <si>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</si>
  <si>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</si>
  <si>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</si>
  <si>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</si>
  <si>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</si>
  <si>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</si>
  <si>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</si>
  <si>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</si>
  <si>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</si>
  <si>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</si>
  <si>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</si>
  <si>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</si>
  <si>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</si>
  <si>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</si>
  <si>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</si>
  <si>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</si>
  <si>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</si>
  <si>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</si>
  <si>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</si>
  <si>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</si>
  <si>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</si>
  <si>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</si>
  <si>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</si>
  <si>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</si>
  <si>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</si>
  <si>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</si>
  <si>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</si>
  <si>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</si>
  <si>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</si>
  <si>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</si>
  <si>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</si>
  <si>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</si>
  <si>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</si>
  <si>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</si>
  <si>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</si>
  <si>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</si>
  <si>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</si>
  <si>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</si>
  <si>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</si>
  <si>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</si>
  <si>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</si>
  <si>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</si>
  <si>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</si>
  <si>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</si>
  <si>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</si>
  <si>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</si>
  <si>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</si>
  <si>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</si>
  <si>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</si>
  <si>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</si>
  <si>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</si>
  <si>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</si>
  <si>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</si>
  <si>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</si>
  <si>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</si>
  <si>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</si>
  <si>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</si>
  <si>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</si>
  <si>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</si>
  <si>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</si>
  <si>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</si>
  <si>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</si>
  <si>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</si>
  <si>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</si>
  <si>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</si>
  <si>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</si>
  <si>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</si>
  <si>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</si>
  <si>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</si>
  <si>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</si>
  <si>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</si>
  <si>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</si>
  <si>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</si>
  <si>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</si>
  <si>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</si>
  <si>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</si>
  <si>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</si>
  <si>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</si>
  <si>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</si>
  <si>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</si>
  <si>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</si>
  <si>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</si>
  <si>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</si>
  <si>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</si>
  <si>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</si>
  <si>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</si>
  <si>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</si>
  <si>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</si>
  <si>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</si>
  <si>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</si>
  <si>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</si>
  <si>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</si>
  <si>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</si>
  <si>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</si>
  <si>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</si>
  <si>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</si>
  <si>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</si>
  <si>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</si>
  <si>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</si>
  <si>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</si>
  <si>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</si>
  <si>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</si>
  <si>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</si>
  <si>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</si>
  <si>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</si>
  <si>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</si>
  <si>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</si>
  <si>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</si>
  <si>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</si>
  <si>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</si>
  <si>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</si>
  <si>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</si>
  <si>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</si>
  <si>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</si>
  <si>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</si>
  <si>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</si>
  <si>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</si>
  <si>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</si>
  <si>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</si>
  <si>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</si>
  <si>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</si>
  <si>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</si>
  <si>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</si>
  <si>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</si>
  <si>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</si>
  <si>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</si>
  <si>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</si>
  <si>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</si>
  <si>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</si>
  <si>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</si>
  <si>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</si>
  <si>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</si>
  <si>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</si>
  <si>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</si>
  <si>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</si>
  <si>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</si>
  <si>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</si>
  <si>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</si>
  <si>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</si>
  <si>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</si>
  <si>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</si>
  <si>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</si>
  <si>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</si>
  <si>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</si>
  <si>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</si>
  <si>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</si>
  <si>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</si>
  <si>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</si>
  <si>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</si>
  <si>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</si>
  <si>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</si>
  <si>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</si>
  <si>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</si>
  <si>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</si>
  <si>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</si>
  <si>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</si>
  <si>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</si>
  <si>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</si>
  <si>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</si>
  <si>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</si>
  <si>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</si>
  <si>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</si>
  <si>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</si>
  <si>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</si>
  <si>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</si>
  <si>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</si>
  <si>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</si>
  <si>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</si>
  <si>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</si>
  <si>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</si>
  <si>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</si>
  <si>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</si>
  <si>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</si>
  <si>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</si>
  <si>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</si>
  <si>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</si>
  <si>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</si>
  <si>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</si>
  <si>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</si>
  <si>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</si>
  <si>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</si>
  <si>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</si>
  <si>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</si>
  <si>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</si>
  <si>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</si>
  <si>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</si>
  <si>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</si>
  <si>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</si>
  <si>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</si>
  <si>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</si>
  <si>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</si>
  <si>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</si>
  <si>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</si>
  <si>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</si>
  <si>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</si>
  <si>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</si>
  <si>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</si>
  <si>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</si>
  <si>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</si>
  <si>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</si>
  <si>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</si>
  <si>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</si>
  <si>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</si>
  <si>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</si>
  <si>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</si>
  <si>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</si>
  <si>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</si>
  <si>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</si>
  <si>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</si>
  <si>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</si>
  <si>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</si>
  <si>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</si>
  <si>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</si>
  <si>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</si>
  <si>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</si>
  <si>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</si>
  <si>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</si>
  <si>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</si>
  <si>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</si>
  <si>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</si>
  <si>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</si>
  <si>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</si>
  <si>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</si>
  <si>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</si>
  <si>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</si>
  <si>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</si>
  <si>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</si>
  <si>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</si>
  <si>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</si>
  <si>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</si>
  <si>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</si>
  <si>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</si>
  <si>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</si>
  <si>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</si>
  <si>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</si>
  <si>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</si>
  <si>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</si>
  <si>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</si>
  <si>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</si>
  <si>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</si>
  <si>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</si>
  <si>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</si>
  <si>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</si>
  <si>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</si>
  <si>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</si>
  <si>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</si>
  <si>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</si>
  <si>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</si>
  <si>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</si>
  <si>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</si>
  <si>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</si>
  <si>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</si>
  <si>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</si>
  <si>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</si>
  <si>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</si>
  <si>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</si>
  <si>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</si>
  <si>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</si>
  <si>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</si>
  <si>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</si>
  <si>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</si>
  <si>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</si>
  <si>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</si>
  <si>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</si>
  <si>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</si>
  <si>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</si>
  <si>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</si>
  <si>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</si>
  <si>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</si>
  <si>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</si>
  <si>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</si>
  <si>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</si>
  <si>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</si>
  <si>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</si>
  <si>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</si>
  <si>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</si>
  <si>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</si>
  <si>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</si>
  <si>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</si>
  <si>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</si>
  <si>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</si>
  <si>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</si>
  <si>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</si>
  <si>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</si>
  <si>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</si>
  <si>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</si>
  <si>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</si>
  <si>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</si>
  <si>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</si>
  <si>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</si>
  <si>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</si>
  <si>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</si>
  <si>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</si>
  <si>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</si>
  <si>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</si>
  <si>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</si>
  <si>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</si>
  <si>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</si>
  <si>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</si>
  <si>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</si>
  <si>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</si>
  <si>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</si>
  <si>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</si>
  <si>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</si>
  <si>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</si>
  <si>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</si>
  <si>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</si>
  <si>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</si>
  <si>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</si>
  <si>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</si>
  <si>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</si>
  <si>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</si>
  <si>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</si>
  <si>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</si>
  <si>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</si>
  <si>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</si>
  <si>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</si>
  <si>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</si>
  <si>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</si>
  <si>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</si>
  <si>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</si>
  <si>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</si>
  <si>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</si>
  <si>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</si>
  <si>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</si>
  <si>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</si>
  <si>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</si>
  <si>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</si>
  <si>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</si>
  <si>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</si>
  <si>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</si>
  <si>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</si>
  <si>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</si>
  <si>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</si>
  <si>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</si>
  <si>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</si>
  <si>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</si>
  <si>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</si>
  <si>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</si>
  <si>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</si>
  <si>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</si>
  <si>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</si>
  <si>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</si>
  <si>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</si>
  <si>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</si>
  <si>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</si>
  <si>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</si>
  <si>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</si>
  <si>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</si>
  <si>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</si>
  <si>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</si>
  <si>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</si>
  <si>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</si>
  <si>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</si>
  <si>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</si>
  <si>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</si>
  <si>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</si>
  <si>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</si>
  <si>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</si>
  <si>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</si>
  <si>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</si>
  <si>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</si>
  <si>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</si>
  <si>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</si>
  <si>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</si>
  <si>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</si>
  <si>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</si>
  <si>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</si>
  <si>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</si>
  <si>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</si>
  <si>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</si>
  <si>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</si>
  <si>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</si>
  <si>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</si>
  <si>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</si>
  <si>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</si>
  <si>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</si>
  <si>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</si>
  <si>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</si>
  <si>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</si>
  <si>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</si>
  <si>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</si>
  <si>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</si>
  <si>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</si>
  <si>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</si>
  <si>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</si>
  <si>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</si>
  <si>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</si>
  <si>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</si>
  <si>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</si>
  <si>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</si>
  <si>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</si>
  <si>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</si>
  <si>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</si>
  <si>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</si>
  <si>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</si>
  <si>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</si>
  <si>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</si>
  <si>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</si>
  <si>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</si>
  <si>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</si>
  <si>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</si>
  <si>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</si>
  <si>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</si>
  <si>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</si>
  <si>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</si>
  <si>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</si>
  <si>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</si>
  <si>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</si>
  <si>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</si>
  <si>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</si>
  <si>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</si>
  <si>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</si>
  <si>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</si>
  <si>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</si>
  <si>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</si>
  <si>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</si>
  <si>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</si>
  <si>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</si>
  <si>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</si>
  <si>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</si>
  <si>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</si>
  <si>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</si>
  <si>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</si>
  <si>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</si>
  <si>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</si>
  <si>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</si>
  <si>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</si>
  <si>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</si>
  <si>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</si>
  <si>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</si>
  <si>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</si>
  <si>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</si>
  <si>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</si>
  <si>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</si>
  <si>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</si>
  <si>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</si>
  <si>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</si>
  <si>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</si>
  <si>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</si>
  <si>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</si>
  <si>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</si>
  <si>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</si>
  <si>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</si>
  <si>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</si>
  <si>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</si>
  <si>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</si>
  <si>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</si>
  <si>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</si>
  <si>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</si>
  <si>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</si>
  <si>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</si>
  <si>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</si>
  <si>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</si>
  <si>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</si>
  <si>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</si>
  <si>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</si>
  <si>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</si>
  <si>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</si>
  <si>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</si>
  <si>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</si>
  <si>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</si>
  <si>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</si>
  <si>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</si>
  <si>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</si>
  <si>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</si>
  <si>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</si>
  <si>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</si>
  <si>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</si>
  <si>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</si>
  <si>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</si>
  <si>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</si>
  <si>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</si>
  <si>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</si>
  <si>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</si>
  <si>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</si>
  <si>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</si>
  <si>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</si>
  <si>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</si>
  <si>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</si>
  <si>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</si>
  <si>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</si>
  <si>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</si>
  <si>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</si>
  <si>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</si>
  <si>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</si>
  <si>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</si>
  <si>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</si>
  <si>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</si>
  <si>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</si>
  <si>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</si>
  <si>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</si>
  <si>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</si>
  <si>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</si>
  <si>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</si>
  <si>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</si>
  <si>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</si>
  <si>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</si>
  <si>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</si>
  <si>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</si>
  <si>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</si>
  <si>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</si>
  <si>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</si>
  <si>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</si>
  <si>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</si>
  <si>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</si>
  <si>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</si>
  <si>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</si>
  <si>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</si>
  <si>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</si>
  <si>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</si>
  <si>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</si>
  <si>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</si>
  <si>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</si>
  <si>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</si>
  <si>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</si>
  <si>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</si>
  <si>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</si>
  <si>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</si>
  <si>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</si>
  <si>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</si>
  <si>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</si>
  <si>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</si>
  <si>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</si>
  <si>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</si>
  <si>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</si>
  <si>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</si>
  <si>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</si>
  <si>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</si>
  <si>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</si>
  <si>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</si>
  <si>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</si>
  <si>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</si>
  <si>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</si>
  <si>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</si>
  <si>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</si>
  <si>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</si>
  <si>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</si>
  <si>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</si>
  <si>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</si>
  <si>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</si>
  <si>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</si>
  <si>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</si>
  <si>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</si>
  <si>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</si>
  <si>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</si>
  <si>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</si>
  <si>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</si>
  <si>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</si>
  <si>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</si>
  <si>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</si>
  <si>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</si>
  <si>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</si>
  <si>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</si>
  <si>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</si>
  <si>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</si>
  <si>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</si>
  <si>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</si>
  <si>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</si>
  <si>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</si>
  <si>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</si>
  <si>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</si>
  <si>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</si>
  <si>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</si>
  <si>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</si>
  <si>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</si>
  <si>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</si>
  <si>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</si>
  <si>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</si>
  <si>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</si>
  <si>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</si>
  <si>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</si>
  <si>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</si>
  <si>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</si>
  <si>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</si>
  <si>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</si>
  <si>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</si>
  <si>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</si>
  <si>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</si>
  <si>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</si>
  <si>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</si>
  <si>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</si>
  <si>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</si>
  <si>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</si>
  <si>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</si>
  <si>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</si>
  <si>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</si>
  <si>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</si>
  <si>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</si>
  <si>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</si>
  <si>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</si>
  <si>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</si>
  <si>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</si>
  <si>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</si>
  <si>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</si>
  <si>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</si>
  <si>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</si>
  <si>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</si>
  <si>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</si>
  <si>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</si>
  <si>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</si>
  <si>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</si>
  <si>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</si>
  <si>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</si>
  <si>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</si>
  <si>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</si>
  <si>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</si>
  <si>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</si>
  <si>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</si>
  <si>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</si>
  <si>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</si>
  <si>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</si>
  <si>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</si>
  <si>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</si>
  <si>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</si>
  <si>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</si>
  <si>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</si>
  <si>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</si>
  <si>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</si>
  <si>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</si>
  <si>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</si>
  <si>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</si>
  <si>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</si>
  <si>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</si>
  <si>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</si>
  <si>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</si>
  <si>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</si>
  <si>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</si>
  <si>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</si>
  <si>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</si>
  <si>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</si>
  <si>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</si>
  <si>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</si>
  <si>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</si>
  <si>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</si>
  <si>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</si>
  <si>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</si>
  <si>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</si>
  <si>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</si>
  <si>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</si>
  <si>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</si>
  <si>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</si>
  <si>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</si>
  <si>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</si>
  <si>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</si>
  <si>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</si>
  <si>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</si>
  <si>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</si>
  <si>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</si>
  <si>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</si>
  <si>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</si>
  <si>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</si>
  <si>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</si>
  <si>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</si>
  <si>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</si>
  <si>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</si>
  <si>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</si>
  <si>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</si>
  <si>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</si>
  <si>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</si>
  <si>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</si>
  <si>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</si>
  <si>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</si>
  <si>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</si>
  <si>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</si>
  <si>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</si>
  <si>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</si>
  <si>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</si>
  <si>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</si>
  <si>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</si>
  <si>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</si>
  <si>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</si>
  <si>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</si>
  <si>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</si>
  <si>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</si>
  <si>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</si>
  <si>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</si>
  <si>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</si>
  <si>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</si>
  <si>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</si>
  <si>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</si>
  <si>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</si>
  <si>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</si>
  <si>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</si>
  <si>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</si>
  <si>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</si>
  <si>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</si>
  <si>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</si>
  <si>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</si>
  <si>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</si>
  <si>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</si>
  <si>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</si>
  <si>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</si>
  <si>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</si>
  <si>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</si>
  <si>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</si>
  <si>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</si>
  <si>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</si>
  <si>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</si>
  <si>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</si>
  <si>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</si>
  <si>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</si>
  <si>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</si>
  <si>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</si>
  <si>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</si>
  <si>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</si>
  <si>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</si>
  <si>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</si>
  <si>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</si>
  <si>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</si>
  <si>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</si>
  <si>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</si>
  <si>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</si>
  <si>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</si>
  <si>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</si>
  <si>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</si>
  <si>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</si>
  <si>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</si>
  <si>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</si>
  <si>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</si>
  <si>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</si>
  <si>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</si>
  <si>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</si>
  <si>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</si>
  <si>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</si>
  <si>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</si>
  <si>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</si>
  <si>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</si>
  <si>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</si>
  <si>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</si>
  <si>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</si>
  <si>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</si>
  <si>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</si>
  <si>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</si>
  <si>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</si>
  <si>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</si>
  <si>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</si>
  <si>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</si>
  <si>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</si>
  <si>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</si>
  <si>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</si>
  <si>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</si>
  <si>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</si>
  <si>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</si>
  <si>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</si>
  <si>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</si>
  <si>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</si>
  <si>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</si>
  <si>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</si>
  <si>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</si>
  <si>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</si>
  <si>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</si>
  <si>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</si>
  <si>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</si>
  <si>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</si>
  <si>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</si>
  <si>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</si>
  <si>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</si>
  <si>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</si>
  <si>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</si>
  <si>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</si>
  <si>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</si>
  <si>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</si>
  <si>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</si>
  <si>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</si>
  <si>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</si>
  <si>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</si>
  <si>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</si>
  <si>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</si>
  <si>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</si>
  <si>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</si>
  <si>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</si>
  <si>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</si>
  <si>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</si>
  <si>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</si>
  <si>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</si>
  <si>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</si>
  <si>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</si>
  <si>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</si>
  <si>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</si>
  <si>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</si>
  <si>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</si>
  <si>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</si>
  <si>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</si>
  <si>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</si>
  <si>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</si>
  <si>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</si>
  <si>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</si>
  <si>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</si>
  <si>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</si>
  <si>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</si>
  <si>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</si>
  <si>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</si>
  <si>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</si>
  <si>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</si>
  <si>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</si>
  <si>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</si>
  <si>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</si>
  <si>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</si>
  <si>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</si>
  <si>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</si>
  <si>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</si>
  <si>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</si>
  <si>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</si>
  <si>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</si>
  <si>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</si>
  <si>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</si>
  <si>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</si>
  <si>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</si>
  <si>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</si>
  <si>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</si>
  <si>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</si>
  <si>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</si>
  <si>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</si>
  <si>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</si>
  <si>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</si>
  <si>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</si>
  <si>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</si>
  <si>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</si>
  <si>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</si>
  <si>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</si>
  <si>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</si>
  <si>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</si>
  <si>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</si>
  <si>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</si>
  <si>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</si>
  <si>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</si>
  <si>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</si>
  <si>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</si>
  <si>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</si>
  <si>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</si>
  <si>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</si>
  <si>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</si>
  <si>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</si>
  <si>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</si>
  <si>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</si>
  <si>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</si>
  <si>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</si>
  <si>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</si>
  <si>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</si>
  <si>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</si>
  <si>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</si>
  <si>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</si>
  <si>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</si>
  <si>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</si>
  <si>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</si>
  <si>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</si>
  <si>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</si>
  <si>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</si>
  <si>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</si>
  <si>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</si>
  <si>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</si>
  <si>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</si>
  <si>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</si>
  <si>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</si>
  <si>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</si>
  <si>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</si>
  <si>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</si>
  <si>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</si>
  <si>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</si>
  <si>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</si>
  <si>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</si>
  <si>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</si>
  <si>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</si>
  <si>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</si>
  <si>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</si>
  <si>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</si>
  <si>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</si>
  <si>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</si>
  <si>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</si>
  <si>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</si>
  <si>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</si>
  <si>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</si>
  <si>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</si>
  <si>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</si>
  <si>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</si>
  <si>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</si>
  <si>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</si>
  <si>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</si>
  <si>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</si>
  <si>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</si>
  <si>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</si>
  <si>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</si>
  <si>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</si>
  <si>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</si>
  <si>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</si>
  <si>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</si>
  <si>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</si>
  <si>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</si>
  <si>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</si>
  <si>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</si>
  <si>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</si>
  <si>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</si>
  <si>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</si>
  <si>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</si>
  <si>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</si>
  <si>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</si>
  <si>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</si>
  <si>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</si>
  <si>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</si>
  <si>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</si>
  <si>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</si>
  <si>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</si>
  <si>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</si>
  <si>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</si>
  <si>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</si>
  <si>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</si>
  <si>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</si>
  <si>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</si>
  <si>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</si>
  <si>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</si>
  <si>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</si>
  <si>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</si>
  <si>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</si>
  <si>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</si>
  <si>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</si>
  <si>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</si>
  <si>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</si>
  <si>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</si>
  <si>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</si>
  <si>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</si>
  <si>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</si>
  <si>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</si>
  <si>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</si>
  <si>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</si>
  <si>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</si>
  <si>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</si>
  <si>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</si>
  <si>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</si>
  <si>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</si>
  <si>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</si>
  <si>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</si>
  <si>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</si>
  <si>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</si>
  <si>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</si>
  <si>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</si>
  <si>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</si>
  <si>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</si>
  <si>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</si>
  <si>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</si>
  <si>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</si>
  <si>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</si>
  <si>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</si>
  <si>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</si>
  <si>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</si>
  <si>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</si>
  <si>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</si>
  <si>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</si>
  <si>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</si>
  <si>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</si>
  <si>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</si>
  <si>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</si>
  <si>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</si>
  <si>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</si>
  <si>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</si>
  <si>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</si>
  <si>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</si>
  <si>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</si>
  <si>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</si>
  <si>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</si>
  <si>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</si>
  <si>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</si>
  <si>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</si>
  <si>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</si>
  <si>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</si>
  <si>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</si>
  <si>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</si>
  <si>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</si>
  <si>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</si>
  <si>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</si>
  <si>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</si>
  <si>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</si>
  <si>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</si>
  <si>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</si>
  <si>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</si>
  <si>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</si>
  <si>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</si>
  <si>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</si>
  <si>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</si>
  <si>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</si>
  <si>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</si>
  <si>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</si>
  <si>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</si>
  <si>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</si>
  <si>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</si>
  <si>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</si>
  <si>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</si>
  <si>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</si>
  <si>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</si>
  <si>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</si>
  <si>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</si>
  <si>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</si>
  <si>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</si>
  <si>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</si>
  <si>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</si>
  <si>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</si>
  <si>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</si>
  <si>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</si>
  <si>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</si>
  <si>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</si>
  <si>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</si>
  <si>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</si>
  <si>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</si>
  <si>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</si>
  <si>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</si>
  <si>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</si>
  <si>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</si>
  <si>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</si>
  <si>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</si>
  <si>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</si>
  <si>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</si>
  <si>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</si>
  <si>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</si>
  <si>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</si>
  <si>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</si>
  <si>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</si>
  <si>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</si>
  <si>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</si>
  <si>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</si>
  <si>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</si>
  <si>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</si>
  <si>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</si>
  <si>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</si>
  <si>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</si>
  <si>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</si>
  <si>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</si>
  <si>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</si>
  <si>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</si>
  <si>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</si>
  <si>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</si>
  <si>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</si>
  <si>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</si>
  <si>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</si>
  <si>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</si>
  <si>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</si>
  <si>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</si>
  <si>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</si>
  <si>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</si>
  <si>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</si>
  <si>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</si>
  <si>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</si>
  <si>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</si>
  <si>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</si>
  <si>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</si>
  <si>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</si>
  <si>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</si>
  <si>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</si>
  <si>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</si>
  <si>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</si>
  <si>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</si>
  <si>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</si>
  <si>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</si>
  <si>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</si>
  <si>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</si>
  <si>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</si>
  <si>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</si>
  <si>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</si>
  <si>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</si>
  <si>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</si>
  <si>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</si>
  <si>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</si>
  <si>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</si>
  <si>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</si>
  <si>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</si>
  <si>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</si>
  <si>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</si>
  <si>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</si>
  <si>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</si>
  <si>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</si>
  <si>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</si>
  <si>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</si>
  <si>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</si>
  <si>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</si>
  <si>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</si>
  <si>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</si>
  <si>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</si>
  <si>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</si>
  <si>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</si>
  <si>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</si>
  <si>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</si>
  <si>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</si>
  <si>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</si>
  <si>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</si>
  <si>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</si>
  <si>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</si>
  <si>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</si>
  <si>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</si>
  <si>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</si>
  <si>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</si>
  <si>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</si>
  <si>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</si>
  <si>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</si>
  <si>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</si>
  <si>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</si>
  <si>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</si>
  <si>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</si>
  <si>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</si>
  <si>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</si>
  <si>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</si>
  <si>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</si>
  <si>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</si>
  <si>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</si>
  <si>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</si>
  <si>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</si>
  <si>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</si>
  <si>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</si>
  <si>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</si>
  <si>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</si>
  <si>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</si>
  <si>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</si>
  <si>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</si>
  <si>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</si>
  <si>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</si>
  <si>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</si>
  <si>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</si>
  <si>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</si>
  <si>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</si>
  <si>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</si>
  <si>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</si>
  <si>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</si>
  <si>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</si>
  <si>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</si>
  <si>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</si>
  <si>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</si>
  <si>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</si>
  <si>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</si>
  <si>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</si>
  <si>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</si>
  <si>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</si>
  <si>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</si>
  <si>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</si>
  <si>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</si>
  <si>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</si>
  <si>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</si>
  <si>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</si>
  <si>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</si>
  <si>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</si>
  <si>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</si>
  <si>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</si>
  <si>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</si>
  <si>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</si>
  <si>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</si>
  <si>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</si>
  <si>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</si>
  <si>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</si>
  <si>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</si>
  <si>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</si>
  <si>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</si>
  <si>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</si>
  <si>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</si>
  <si>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</si>
  <si>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</si>
  <si>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</si>
  <si>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</si>
  <si>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</si>
  <si>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</si>
  <si>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</si>
  <si>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</si>
  <si>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</si>
  <si>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</si>
  <si>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</si>
  <si>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</si>
  <si>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</si>
  <si>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</si>
  <si>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</si>
  <si>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</si>
  <si>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</si>
  <si>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</si>
  <si>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</si>
  <si>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</si>
  <si>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</si>
  <si>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</si>
  <si>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</si>
  <si>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</si>
  <si>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</si>
  <si>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</si>
  <si>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</si>
  <si>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</si>
  <si>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</si>
  <si>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</si>
  <si>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</si>
  <si>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</si>
  <si>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</si>
  <si>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</si>
  <si>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</si>
  <si>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</si>
  <si>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</si>
  <si>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</si>
  <si>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</si>
  <si>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</si>
  <si>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</si>
  <si>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</si>
  <si>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</si>
  <si>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</si>
  <si>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</si>
  <si>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</si>
  <si>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</si>
  <si>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</si>
  <si>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</si>
  <si>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</si>
  <si>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</si>
  <si>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</si>
  <si>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</si>
  <si>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</si>
  <si>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</si>
  <si>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</si>
  <si>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</si>
  <si>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</si>
  <si>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</si>
  <si>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</si>
  <si>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</si>
  <si>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</si>
  <si>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</si>
  <si>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</si>
  <si>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</si>
  <si>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</si>
  <si>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</si>
  <si>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</si>
  <si>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</si>
  <si>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</si>
  <si>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</si>
  <si>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</si>
  <si>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</si>
  <si>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</si>
  <si>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</si>
  <si>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</si>
  <si>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</si>
  <si>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</si>
  <si>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</si>
  <si>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</si>
  <si>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</si>
  <si>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</si>
  <si>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</si>
  <si>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</si>
  <si>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</si>
  <si>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</si>
  <si>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</si>
  <si>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</si>
  <si>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</si>
  <si>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</si>
  <si>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</si>
  <si>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</si>
  <si>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</si>
  <si>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</si>
  <si>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</si>
  <si>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</si>
  <si>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</si>
  <si>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</si>
  <si>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</si>
  <si>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</si>
  <si>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</si>
  <si>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</si>
  <si>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</si>
  <si>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</si>
  <si>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</si>
  <si>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</si>
  <si>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</si>
  <si>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</si>
  <si>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</si>
  <si>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</si>
  <si>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</si>
  <si>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</si>
  <si>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</si>
  <si>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</si>
  <si>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</si>
  <si>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</si>
  <si>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</si>
  <si>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</si>
  <si>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</si>
  <si>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</si>
  <si>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</si>
  <si>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</si>
  <si>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</si>
  <si>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</si>
  <si>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</si>
  <si>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</si>
  <si>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</si>
  <si>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</si>
  <si>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</si>
  <si>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</si>
  <si>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</si>
  <si>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</si>
  <si>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</si>
  <si>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</si>
  <si>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</si>
  <si>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</si>
  <si>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</si>
  <si>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</si>
  <si>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</si>
  <si>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</si>
  <si>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</si>
  <si>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</si>
  <si>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</si>
  <si>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</si>
  <si>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</si>
  <si>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</si>
  <si>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</si>
  <si>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</si>
  <si>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</si>
  <si>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</si>
  <si>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</si>
  <si>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</si>
  <si>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</si>
  <si>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</si>
  <si>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</si>
  <si>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</si>
  <si>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</si>
  <si>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</si>
  <si>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</si>
  <si>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</si>
  <si>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</si>
  <si>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</si>
  <si>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</si>
  <si>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</si>
  <si>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</si>
  <si>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</si>
  <si>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</si>
  <si>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</si>
  <si>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</si>
  <si>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</si>
  <si>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</si>
  <si>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</si>
  <si>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</si>
  <si>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</si>
  <si>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</si>
  <si>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</si>
  <si>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</si>
  <si>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</si>
  <si>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</si>
  <si>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</si>
  <si>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</si>
  <si>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</si>
  <si>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</si>
  <si>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</si>
  <si>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</si>
  <si>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</si>
  <si>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</si>
  <si>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</si>
  <si>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</si>
  <si>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</si>
  <si>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</si>
  <si>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</si>
  <si>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</si>
  <si>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</si>
  <si>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</si>
  <si>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</si>
  <si>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</si>
  <si>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</si>
  <si>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</si>
  <si>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</si>
  <si>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</si>
  <si>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</si>
  <si>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</si>
  <si>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</si>
  <si>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</si>
  <si>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</si>
  <si>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</si>
  <si>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</si>
  <si>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</si>
  <si>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</si>
  <si>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</si>
  <si>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</si>
  <si>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</si>
  <si>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</si>
  <si>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</si>
  <si>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</si>
  <si>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</si>
  <si>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</si>
  <si>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</si>
  <si>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</si>
  <si>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</si>
  <si>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</si>
  <si>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</si>
  <si>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</si>
  <si>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</si>
  <si>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</si>
  <si>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</si>
  <si>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</si>
  <si>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</si>
  <si>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</si>
  <si>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</si>
  <si>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</si>
  <si>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</si>
  <si>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</si>
  <si>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</si>
  <si>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</si>
  <si>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</si>
  <si>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</si>
  <si>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</si>
  <si>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</si>
  <si>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</si>
  <si>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</si>
  <si>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</si>
  <si>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</si>
  <si>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</si>
  <si>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</si>
  <si>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</si>
  <si>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</si>
  <si>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</si>
  <si>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</si>
  <si>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</si>
  <si>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</si>
  <si>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</si>
  <si>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</si>
  <si>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</si>
  <si>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</si>
  <si>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</si>
  <si>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</si>
  <si>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</si>
  <si>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</si>
  <si>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</si>
  <si>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</si>
  <si>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</si>
  <si>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</si>
  <si>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</si>
  <si>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</si>
  <si>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</si>
  <si>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</si>
  <si>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</si>
  <si>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</si>
  <si>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</si>
  <si>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</si>
  <si>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</si>
  <si>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</si>
  <si>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</si>
  <si>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</si>
  <si>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</si>
  <si>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</si>
  <si>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</si>
  <si>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</si>
  <si>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</si>
  <si>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</si>
  <si>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</si>
  <si>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</si>
  <si>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</si>
  <si>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</si>
  <si>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</si>
  <si>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</si>
  <si>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</si>
  <si>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</si>
  <si>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</si>
  <si>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</si>
  <si>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</si>
  <si>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</si>
  <si>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</si>
  <si>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</si>
  <si>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</si>
  <si>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</si>
  <si>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</si>
  <si>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</si>
  <si>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</si>
  <si>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</si>
  <si>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</si>
  <si>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</si>
  <si>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</si>
  <si>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</si>
  <si>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</si>
  <si>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</si>
  <si>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</si>
  <si>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</si>
  <si>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</si>
  <si>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</si>
  <si>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</si>
  <si>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</si>
  <si>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</si>
  <si>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</si>
  <si>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</si>
  <si>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</si>
  <si>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</si>
  <si>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</si>
  <si>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</si>
  <si>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</si>
  <si>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</si>
  <si>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</si>
  <si>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</si>
  <si>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</si>
  <si>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</si>
  <si>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</si>
  <si>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</si>
  <si>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</si>
  <si>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</si>
  <si>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</si>
  <si>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</si>
  <si>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</si>
  <si>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</si>
  <si>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</si>
  <si>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</si>
  <si>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</si>
  <si>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</si>
  <si>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</si>
  <si>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</si>
  <si>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</si>
  <si>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</si>
  <si>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</si>
  <si>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</si>
  <si>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</si>
  <si>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</si>
  <si>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</si>
  <si>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</si>
  <si>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</si>
  <si>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</si>
  <si>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</si>
  <si>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</si>
  <si>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</si>
  <si>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</si>
  <si>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</si>
  <si>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</si>
  <si>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</si>
  <si>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</si>
  <si>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</si>
  <si>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</si>
  <si>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</si>
  <si>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</si>
  <si>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</si>
  <si>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</si>
  <si>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</si>
  <si>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</si>
  <si>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</si>
  <si>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</si>
  <si>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</si>
  <si>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</si>
  <si>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</si>
  <si>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</si>
  <si>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</si>
  <si>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</si>
  <si>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</si>
  <si>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</si>
  <si>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</si>
  <si>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</si>
  <si>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</si>
  <si>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</si>
  <si>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</si>
  <si>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</si>
  <si>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</si>
  <si>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</si>
  <si>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</si>
  <si>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</si>
  <si>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</si>
  <si>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</si>
  <si>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</si>
  <si>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</si>
  <si>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</si>
  <si>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</si>
  <si>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</si>
  <si>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</si>
  <si>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</si>
  <si>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</si>
  <si>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</si>
  <si>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</si>
  <si>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</si>
  <si>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</si>
  <si>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</si>
  <si>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</si>
  <si>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</si>
  <si>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</si>
  <si>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</si>
  <si>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</si>
  <si>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</si>
  <si>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</si>
  <si>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</si>
  <si>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</si>
  <si>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</si>
  <si>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</si>
  <si>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</si>
  <si>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</si>
  <si>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</si>
  <si>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</si>
  <si>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</si>
  <si>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</si>
  <si>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</si>
  <si>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</si>
  <si>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</si>
  <si>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</si>
  <si>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</si>
  <si>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</si>
  <si>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</si>
  <si>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</si>
  <si>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</si>
  <si>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</si>
  <si>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</si>
  <si>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</si>
  <si>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</si>
  <si>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</si>
  <si>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</si>
  <si>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</si>
  <si>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</si>
  <si>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</si>
  <si>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</si>
  <si>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</si>
  <si>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</si>
  <si>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</si>
  <si>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</si>
  <si>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</si>
  <si>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</si>
  <si>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</si>
  <si>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</si>
  <si>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</si>
  <si>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</si>
  <si>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</si>
  <si>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</si>
  <si>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</si>
  <si>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</si>
  <si>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</si>
  <si>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</si>
  <si>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</si>
  <si>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</si>
  <si>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</si>
  <si>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</si>
  <si>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</si>
  <si>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</si>
  <si>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</si>
  <si>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</si>
  <si>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</si>
  <si>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</si>
  <si>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</si>
  <si>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</si>
  <si>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</si>
  <si>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</si>
  <si>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</si>
  <si>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</si>
  <si>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</si>
  <si>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</si>
  <si>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</si>
  <si>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</si>
  <si>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</si>
  <si>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</si>
  <si>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</si>
  <si>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</si>
  <si>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</si>
  <si>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</si>
  <si>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</si>
  <si>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</si>
  <si>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</si>
  <si>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</si>
  <si>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</si>
  <si>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</si>
  <si>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</si>
  <si>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</si>
  <si>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</si>
  <si>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</si>
  <si>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</si>
  <si>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</si>
  <si>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</si>
  <si>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</si>
  <si>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</si>
  <si>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</si>
  <si>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</si>
  <si>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</si>
  <si>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</si>
  <si>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</si>
  <si>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</si>
  <si>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</si>
  <si>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</si>
  <si>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</si>
  <si>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</si>
  <si>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</si>
  <si>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</si>
  <si>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</si>
  <si>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</si>
  <si>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</si>
  <si>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</si>
  <si>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</si>
  <si>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</si>
  <si>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</si>
  <si>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</si>
  <si>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</si>
  <si>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</si>
  <si>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</si>
  <si>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</si>
  <si>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</si>
  <si>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</si>
  <si>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</si>
  <si>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</si>
  <si>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</si>
  <si>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</si>
  <si>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</si>
  <si>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</si>
  <si>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</si>
  <si>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</si>
  <si>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</si>
  <si>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</si>
  <si>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</si>
  <si>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</si>
  <si>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</si>
  <si>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</si>
  <si>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</si>
  <si>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</si>
  <si>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</si>
  <si>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</si>
  <si>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</si>
  <si>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</si>
  <si>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</si>
  <si>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</si>
  <si>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</si>
  <si>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</si>
  <si>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</si>
  <si>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</si>
  <si>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</si>
  <si>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</si>
  <si>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</si>
  <si>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</si>
  <si>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</si>
  <si>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</si>
  <si>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</si>
  <si>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</si>
  <si>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</si>
  <si>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</si>
  <si>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</si>
  <si>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</si>
  <si>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</si>
  <si>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</si>
  <si>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</si>
  <si>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</si>
  <si>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</si>
  <si>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</si>
  <si>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</si>
  <si>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</si>
  <si>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</si>
  <si>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</si>
  <si>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</si>
  <si>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</si>
  <si>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</si>
  <si>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</si>
  <si>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</si>
  <si>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</si>
  <si>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</si>
  <si>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</si>
  <si>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</si>
  <si>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</si>
  <si>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</si>
  <si>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</si>
  <si>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</si>
  <si>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</si>
  <si>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</si>
  <si>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</si>
  <si>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</si>
  <si>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</si>
  <si>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</si>
  <si>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</si>
  <si>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</si>
  <si>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</si>
  <si>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</si>
  <si>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</si>
  <si>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</si>
  <si>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</si>
  <si>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</si>
  <si>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</si>
  <si>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</si>
  <si>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</si>
  <si>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</si>
  <si>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</si>
  <si>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</si>
  <si>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</si>
  <si>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</si>
  <si>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</si>
  <si>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</si>
  <si>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</si>
  <si>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</si>
  <si>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</si>
  <si>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</si>
  <si>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</si>
  <si>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</si>
  <si>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</si>
  <si>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</si>
  <si>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</si>
  <si>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</si>
  <si>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</si>
  <si>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</si>
  <si>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</si>
  <si>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</si>
  <si>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</si>
  <si>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</si>
  <si>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</si>
  <si>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</si>
  <si>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</si>
  <si>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</si>
  <si>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</si>
  <si>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</si>
  <si>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</si>
  <si>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</si>
  <si>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</si>
  <si>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</si>
  <si>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</si>
  <si>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</si>
  <si>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</si>
  <si>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</si>
  <si>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</si>
  <si>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</si>
  <si>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</si>
  <si>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</si>
  <si>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</si>
  <si>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</si>
  <si>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</si>
  <si>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</si>
  <si>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</si>
  <si>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</si>
  <si>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</si>
  <si>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</si>
  <si>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</si>
  <si>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</si>
  <si>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</si>
  <si>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</si>
  <si>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</si>
  <si>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</si>
  <si>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</si>
  <si>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</si>
  <si>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</si>
  <si>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</si>
  <si>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</si>
  <si>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</si>
  <si>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</si>
  <si>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</si>
  <si>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</si>
  <si>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</si>
  <si>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</si>
  <si>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</si>
  <si>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</si>
  <si>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</si>
  <si>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</si>
  <si>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</si>
  <si>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</si>
  <si>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</si>
  <si>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</si>
  <si>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</si>
  <si>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</si>
  <si>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</si>
  <si>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</si>
  <si>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</si>
  <si>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</si>
  <si>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</si>
  <si>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</si>
  <si>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</si>
  <si>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</si>
  <si>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</si>
  <si>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</si>
  <si>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</si>
  <si>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</si>
  <si>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</si>
  <si>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</si>
  <si>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</si>
  <si>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</si>
  <si>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</si>
  <si>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</si>
  <si>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</si>
  <si>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</si>
  <si>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</si>
  <si>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</si>
  <si>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</si>
  <si>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</si>
  <si>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</si>
  <si>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</si>
  <si>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</si>
  <si>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</si>
  <si>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</si>
  <si>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</si>
  <si>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</si>
  <si>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</si>
  <si>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</si>
  <si>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</si>
  <si>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</si>
  <si>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</si>
  <si>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</si>
  <si>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</si>
  <si>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</si>
  <si>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</si>
  <si>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</si>
  <si>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</si>
  <si>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</si>
  <si>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</si>
  <si>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</si>
  <si>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</si>
  <si>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</si>
  <si>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</si>
  <si>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</si>
  <si>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</si>
  <si>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</si>
  <si>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</si>
  <si>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</si>
  <si>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</si>
  <si>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</si>
  <si>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</si>
  <si>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</si>
  <si>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</si>
  <si>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</si>
  <si>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</si>
  <si>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</si>
  <si>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</si>
  <si>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</si>
  <si>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</si>
  <si>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</si>
  <si>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</si>
  <si>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</si>
  <si>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</si>
  <si>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</si>
  <si>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</si>
  <si>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</si>
  <si>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</si>
  <si>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</si>
  <si>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</si>
  <si>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</si>
  <si>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</si>
  <si>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</si>
  <si>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</si>
  <si>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</si>
  <si>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</si>
  <si>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</si>
  <si>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</si>
  <si>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</si>
  <si>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</si>
  <si>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</si>
  <si>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</si>
  <si>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</si>
  <si>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</si>
  <si>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</si>
  <si>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</si>
  <si>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</si>
  <si>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</si>
  <si>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</si>
  <si>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</si>
  <si>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</si>
  <si>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</si>
  <si>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</si>
  <si>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</si>
  <si>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</si>
  <si>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</si>
  <si>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</si>
  <si>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</si>
  <si>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</si>
  <si>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</si>
  <si>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</si>
  <si>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</si>
  <si>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</si>
  <si>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</si>
  <si>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</si>
  <si>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</si>
  <si>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</si>
  <si>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</si>
  <si>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</si>
  <si>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</si>
  <si>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</si>
  <si>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</si>
  <si>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</si>
  <si>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</si>
  <si>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</si>
  <si>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</si>
  <si>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</si>
  <si>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</si>
  <si>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</si>
  <si>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</si>
  <si>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</si>
  <si>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</si>
  <si>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</si>
  <si>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</si>
  <si>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</si>
  <si>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</si>
  <si>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</si>
  <si>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</si>
  <si>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</si>
  <si>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</si>
  <si>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</si>
  <si>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</si>
  <si>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</si>
  <si>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</si>
  <si>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</si>
  <si>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</si>
  <si>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</si>
  <si>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</si>
  <si>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</si>
  <si>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</si>
  <si>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</si>
  <si>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</si>
  <si>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</si>
  <si>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</si>
  <si>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</si>
  <si>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</si>
  <si>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</si>
  <si>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</si>
  <si>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</si>
  <si>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</si>
  <si>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</si>
  <si>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</si>
  <si>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</si>
  <si>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</si>
  <si>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</si>
  <si>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</si>
  <si>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</si>
  <si>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</si>
  <si>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</si>
  <si>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</si>
  <si>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</si>
  <si>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</si>
  <si>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</si>
  <si>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</si>
  <si>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</si>
  <si>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</si>
  <si>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</si>
  <si>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</si>
  <si>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</si>
  <si>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</si>
  <si>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</si>
  <si>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</si>
  <si>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</si>
  <si>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</si>
  <si>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</si>
  <si>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</si>
  <si>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</si>
  <si>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</si>
  <si>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</si>
  <si>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</si>
  <si>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</si>
  <si>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</si>
  <si>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</si>
  <si>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</si>
  <si>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</si>
  <si>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</si>
  <si>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</si>
  <si>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</si>
  <si>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</si>
  <si>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</si>
  <si>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</si>
  <si>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</si>
  <si>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</si>
  <si>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</si>
  <si>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</si>
  <si>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</si>
  <si>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</si>
  <si>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</si>
  <si>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</si>
  <si>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</si>
  <si>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</si>
  <si>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</si>
  <si>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</si>
  <si>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</si>
  <si>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</si>
  <si>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</si>
  <si>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</si>
  <si>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</si>
  <si>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</si>
  <si>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</si>
  <si>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</si>
  <si>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</si>
  <si>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</si>
  <si>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</si>
  <si>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</si>
  <si>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</si>
  <si>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</si>
  <si>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</si>
  <si>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</si>
  <si>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</si>
  <si>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</si>
  <si>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</si>
  <si>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</si>
  <si>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</si>
  <si>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</si>
  <si>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</si>
  <si>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</si>
  <si>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</si>
  <si>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</si>
  <si>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</si>
  <si>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</si>
  <si>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</si>
  <si>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</si>
  <si>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</si>
  <si>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</si>
  <si>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</si>
  <si>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</si>
  <si>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</si>
  <si>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</si>
  <si>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</si>
  <si>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</si>
  <si>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</si>
  <si>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</si>
  <si>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</si>
  <si>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</si>
  <si>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</si>
  <si>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</si>
  <si>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</si>
  <si>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</si>
  <si>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</si>
  <si>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</si>
  <si>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</si>
  <si>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</si>
  <si>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</si>
  <si>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</si>
  <si>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</si>
  <si>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</si>
  <si>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</si>
  <si>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</si>
  <si>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</si>
  <si>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</si>
  <si>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</si>
  <si>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</si>
  <si>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</si>
  <si>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</si>
  <si>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</si>
  <si>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</si>
  <si>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</si>
  <si>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</si>
  <si>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</si>
  <si>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</si>
  <si>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</si>
  <si>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</si>
  <si>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</si>
  <si>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</si>
  <si>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</si>
  <si>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</si>
  <si>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</si>
  <si>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</si>
  <si>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</si>
  <si>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</si>
  <si>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</si>
  <si>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</si>
  <si>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</si>
  <si>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</si>
  <si>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</si>
  <si>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</si>
  <si>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</si>
  <si>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</si>
  <si>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</si>
  <si>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</si>
  <si>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</si>
  <si>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</si>
  <si>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</si>
  <si>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</si>
  <si>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</si>
  <si>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</si>
  <si>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</si>
  <si>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</si>
  <si>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</si>
  <si>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</si>
  <si>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</si>
  <si>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</si>
  <si>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</si>
  <si>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</si>
  <si>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</si>
  <si>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</si>
  <si>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</si>
  <si>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</si>
  <si>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</si>
  <si>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</si>
  <si>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</si>
  <si>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</si>
  <si>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</si>
  <si>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</si>
  <si>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</si>
  <si>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</si>
  <si>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</si>
  <si>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</si>
  <si>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</si>
  <si>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</si>
  <si>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</si>
  <si>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</si>
  <si>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</si>
  <si>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</si>
  <si>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</si>
  <si>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</si>
  <si>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</si>
  <si>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</si>
  <si>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</si>
  <si>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</si>
  <si>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</si>
  <si>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</si>
  <si>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</si>
  <si>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</si>
  <si>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</si>
  <si>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</si>
  <si>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</si>
  <si>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</si>
  <si>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</si>
  <si>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</si>
  <si>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</si>
  <si>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</si>
  <si>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</si>
  <si>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</si>
  <si>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</si>
  <si>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</si>
  <si>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</si>
  <si>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</si>
  <si>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</si>
  <si>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</si>
  <si>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</si>
  <si>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</si>
  <si>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</si>
  <si>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</si>
  <si>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</si>
  <si>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</si>
  <si>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</si>
  <si>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</si>
  <si>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</si>
  <si>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</si>
  <si>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</si>
  <si>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</si>
  <si>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</si>
  <si>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</si>
  <si>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</si>
  <si>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</si>
  <si>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</si>
  <si>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</si>
  <si>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</si>
  <si>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</si>
  <si>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</si>
  <si>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</si>
  <si>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</si>
  <si>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</si>
  <si>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</si>
  <si>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</si>
  <si>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</si>
  <si>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</si>
  <si>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</si>
  <si>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</si>
  <si>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</si>
  <si>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</si>
  <si>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</si>
  <si>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</si>
  <si>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</si>
  <si>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</si>
  <si>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</si>
  <si>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</si>
  <si>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</si>
  <si>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</si>
  <si>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</si>
  <si>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</si>
  <si>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</si>
  <si>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</si>
  <si>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</si>
  <si>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</si>
  <si>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</si>
  <si>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</si>
  <si>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</si>
  <si>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</si>
  <si>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</si>
  <si>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</si>
  <si>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</si>
  <si>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</si>
  <si>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</si>
  <si>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</si>
  <si>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</si>
  <si>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</si>
  <si>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</si>
  <si>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</si>
  <si>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</si>
  <si>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</si>
  <si>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</si>
  <si>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</si>
  <si>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</si>
  <si>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</si>
  <si>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</si>
  <si>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</si>
  <si>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</si>
  <si>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</si>
  <si>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</si>
  <si>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</si>
  <si>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</si>
  <si>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</si>
  <si>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</si>
  <si>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</si>
  <si>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</si>
  <si>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</si>
  <si>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</si>
  <si>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</si>
  <si>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</si>
  <si>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</si>
  <si>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</si>
  <si>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</si>
  <si>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</si>
  <si>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</si>
  <si>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</si>
  <si>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</si>
  <si>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</si>
  <si>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</si>
  <si>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</si>
  <si>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</si>
  <si>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</si>
  <si>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</si>
  <si>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</si>
  <si>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</si>
  <si>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</si>
  <si>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</si>
  <si>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</si>
  <si>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</si>
  <si>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</si>
  <si>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</si>
  <si>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</si>
  <si>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</si>
  <si>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</si>
  <si>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</si>
  <si>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</si>
  <si>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</si>
  <si>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</si>
  <si>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</si>
  <si>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</si>
  <si>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</si>
  <si>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</si>
  <si>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</si>
  <si>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</si>
  <si>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</si>
  <si>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</si>
  <si>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</si>
  <si>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</si>
  <si>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</si>
  <si>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</si>
  <si>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</si>
  <si>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</si>
  <si>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</si>
  <si>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</si>
  <si>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</si>
  <si>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</si>
  <si>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</si>
  <si>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</si>
  <si>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</si>
  <si>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</si>
  <si>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</si>
  <si>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</si>
  <si>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</si>
  <si>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</si>
  <si>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</si>
  <si>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</si>
  <si>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</si>
  <si>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</si>
  <si>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</si>
  <si>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</si>
  <si>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</si>
  <si>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</si>
  <si>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</si>
  <si>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</si>
  <si>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</si>
  <si>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</si>
  <si>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</si>
  <si>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</si>
  <si>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</si>
  <si>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</si>
  <si>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</si>
  <si>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</si>
  <si>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</si>
  <si>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</si>
  <si>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</si>
  <si>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</si>
  <si>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</si>
  <si>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</si>
  <si>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</si>
  <si>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</si>
  <si>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</si>
  <si>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</si>
  <si>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</si>
  <si>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</si>
  <si>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</si>
  <si>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</si>
  <si>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</si>
  <si>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</si>
  <si>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</si>
  <si>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</si>
  <si>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</si>
  <si>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</si>
  <si>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</si>
  <si>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</si>
  <si>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</si>
  <si>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</si>
  <si>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</si>
  <si>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</si>
  <si>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</si>
  <si>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</si>
  <si>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</si>
  <si>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</si>
  <si>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</si>
  <si>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</si>
  <si>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</si>
  <si>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</si>
  <si>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</si>
  <si>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</si>
  <si>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</si>
  <si>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</si>
  <si>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</si>
  <si>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</si>
  <si>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</si>
  <si>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</si>
  <si>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</si>
  <si>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</si>
  <si>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</si>
  <si>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</si>
  <si>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</si>
  <si>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</si>
  <si>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</si>
  <si>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</si>
  <si>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</si>
  <si>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</si>
  <si>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</si>
  <si>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</si>
  <si>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</si>
  <si>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</si>
  <si>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</si>
  <si>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</si>
  <si>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</si>
  <si>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</si>
  <si>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</si>
  <si>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</si>
  <si>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</si>
  <si>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</si>
  <si>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</si>
  <si>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</si>
  <si>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</si>
  <si>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</si>
  <si>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</si>
  <si>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</si>
  <si>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</si>
  <si>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</si>
  <si>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</si>
  <si>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</si>
  <si>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</si>
  <si>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</si>
  <si>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</si>
  <si>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</si>
  <si>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</si>
  <si>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</si>
  <si>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</si>
  <si>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</si>
  <si>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</si>
  <si>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</si>
  <si>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</si>
  <si>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</si>
  <si>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</si>
  <si>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</si>
  <si>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</si>
  <si>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</si>
  <si>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</si>
  <si>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</si>
  <si>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</si>
  <si>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</si>
  <si>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</si>
  <si>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</si>
  <si>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</si>
  <si>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</si>
  <si>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</si>
  <si>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</si>
  <si>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</si>
  <si>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</si>
  <si>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</si>
  <si>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</si>
  <si>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</si>
  <si>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</si>
  <si>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</si>
  <si>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</si>
  <si>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</si>
  <si>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</si>
  <si>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</si>
  <si>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</si>
  <si>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</si>
  <si>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</si>
  <si>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</si>
  <si>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</si>
  <si>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</si>
  <si>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</si>
  <si>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</si>
  <si>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</si>
  <si>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</si>
  <si>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</si>
  <si>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</si>
  <si>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</si>
  <si>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</si>
  <si>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</si>
  <si>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</si>
  <si>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</si>
  <si>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</si>
  <si>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</si>
  <si>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</si>
  <si>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</si>
  <si>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</si>
  <si>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</si>
  <si>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</si>
  <si>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</si>
  <si>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</si>
  <si>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</si>
  <si>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</si>
  <si>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</si>
  <si>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</si>
  <si>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</si>
  <si>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</si>
  <si>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</si>
  <si>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</si>
  <si>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</si>
  <si>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</si>
  <si>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</si>
  <si>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</si>
  <si>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</si>
  <si>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</si>
  <si>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</si>
  <si>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</si>
  <si>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</si>
  <si>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</si>
  <si>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</si>
  <si>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</si>
  <si>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</si>
  <si>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</si>
  <si>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</si>
  <si>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</si>
  <si>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</si>
  <si>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</si>
  <si>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</si>
  <si>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</si>
  <si>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</si>
  <si>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</si>
  <si>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</si>
  <si>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</si>
  <si>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</si>
  <si>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</si>
  <si>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</si>
  <si>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</si>
  <si>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</si>
  <si>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</si>
  <si>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</si>
  <si>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</si>
  <si>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</si>
  <si>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</si>
  <si>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</si>
  <si>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</si>
  <si>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</si>
  <si>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</si>
  <si>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</si>
  <si>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</si>
  <si>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</si>
  <si>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</si>
  <si>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</si>
  <si>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</si>
  <si>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</si>
  <si>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</si>
  <si>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</si>
  <si>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</si>
  <si>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</si>
  <si>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</si>
  <si>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</si>
  <si>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</si>
  <si>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</si>
  <si>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</si>
  <si>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</si>
  <si>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</si>
  <si>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</si>
  <si>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</si>
  <si>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</si>
  <si>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</si>
  <si>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</si>
  <si>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</si>
  <si>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</si>
  <si>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</si>
  <si>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</si>
  <si>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</si>
  <si>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</si>
  <si>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</si>
  <si>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</si>
  <si>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</si>
  <si>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</si>
  <si>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</si>
  <si>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</si>
  <si>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</si>
  <si>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</si>
  <si>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</si>
  <si>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</si>
  <si>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</si>
  <si>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</si>
  <si>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</si>
  <si>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</si>
  <si>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</si>
  <si>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</si>
  <si>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</si>
  <si>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</si>
  <si>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</si>
  <si>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</si>
  <si>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</si>
  <si>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</si>
  <si>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</si>
  <si>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</si>
  <si>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</si>
  <si>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</si>
  <si>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</si>
  <si>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</si>
  <si>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</si>
  <si>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</si>
  <si>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</si>
  <si>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</si>
  <si>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</si>
  <si>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</si>
  <si>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</si>
  <si>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</si>
  <si>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</si>
  <si>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</si>
  <si>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</si>
  <si>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</si>
  <si>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</si>
  <si>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</si>
  <si>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</si>
  <si>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</si>
  <si>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</si>
  <si>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</si>
  <si>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</si>
  <si>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</si>
  <si>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</si>
  <si>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</si>
  <si>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</si>
  <si>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</si>
  <si>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</si>
  <si>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</si>
  <si>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</si>
  <si>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</si>
  <si>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</si>
  <si>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</si>
  <si>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</si>
  <si>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</si>
  <si>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</si>
  <si>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</si>
  <si>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</si>
  <si>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</si>
  <si>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</si>
  <si>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</si>
  <si>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</si>
  <si>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</si>
  <si>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</si>
  <si>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</si>
  <si>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</si>
  <si>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</si>
  <si>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</si>
  <si>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</si>
  <si>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</si>
  <si>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</si>
  <si>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</si>
  <si>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</si>
  <si>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</si>
  <si>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</si>
  <si>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</si>
  <si>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</si>
  <si>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</si>
  <si>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</si>
  <si>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</si>
  <si>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</si>
  <si>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</si>
  <si>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</si>
  <si>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</si>
  <si>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</si>
  <si>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</si>
  <si>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</si>
  <si>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</si>
  <si>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</si>
  <si>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</si>
  <si>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</si>
  <si>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</si>
  <si>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</si>
  <si>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</si>
  <si>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</si>
  <si>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</si>
  <si>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</si>
  <si>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</si>
  <si>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</si>
  <si>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</si>
  <si>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</si>
  <si>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</si>
  <si>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</si>
  <si>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</si>
  <si>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</si>
  <si>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</si>
  <si>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</si>
  <si>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</si>
  <si>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</si>
  <si>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</si>
  <si>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</si>
  <si>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</si>
  <si>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</si>
  <si>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</si>
  <si>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</si>
  <si>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</si>
  <si>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</si>
  <si>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</si>
  <si>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</si>
  <si>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</si>
  <si>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</si>
  <si>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</si>
  <si>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</si>
  <si>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</si>
  <si>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</si>
  <si>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</si>
  <si>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</si>
  <si>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</si>
  <si>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</si>
  <si>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</si>
  <si>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</si>
  <si>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</si>
  <si>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</si>
  <si>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</si>
  <si>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</si>
  <si>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</si>
  <si>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</si>
  <si>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</si>
  <si>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</si>
  <si>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</si>
  <si>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</si>
  <si>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</si>
  <si>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</si>
  <si>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</si>
  <si>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</si>
  <si>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</si>
  <si>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</si>
  <si>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</si>
  <si>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</si>
  <si>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</si>
  <si>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</si>
  <si>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</si>
  <si>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</si>
  <si>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</si>
  <si>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</si>
  <si>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</si>
  <si>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</si>
  <si>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</si>
  <si>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</si>
  <si>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</si>
  <si>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</si>
  <si>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</si>
  <si>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</si>
  <si>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</si>
  <si>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</si>
  <si>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</si>
  <si>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</si>
  <si>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</si>
  <si>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</si>
  <si>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</si>
  <si>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</si>
  <si>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</si>
  <si>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</si>
  <si>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</si>
  <si>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</si>
  <si>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</si>
  <si>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</si>
  <si>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</si>
  <si>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</si>
  <si>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</si>
  <si>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</si>
  <si>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</si>
  <si>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</si>
  <si>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</si>
  <si>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</si>
  <si>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</si>
  <si>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</si>
  <si>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</si>
  <si>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</si>
  <si>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</si>
  <si>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</si>
  <si>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</si>
  <si>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</si>
  <si>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</si>
  <si>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</si>
  <si>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</si>
  <si>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</si>
  <si>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</si>
  <si>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</si>
  <si>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</si>
  <si>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</si>
  <si>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</si>
  <si>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</si>
  <si>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</si>
  <si>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</si>
  <si>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</si>
  <si>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</si>
  <si>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</si>
  <si>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</si>
  <si>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</si>
  <si>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</si>
  <si>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</si>
  <si>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</si>
  <si>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</si>
  <si>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</si>
  <si>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</si>
  <si>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</si>
  <si>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</si>
  <si>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</si>
  <si>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</si>
  <si>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</si>
  <si>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</si>
  <si>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</si>
  <si>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</si>
  <si>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</si>
  <si>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</si>
  <si>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</si>
  <si>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</si>
  <si>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</si>
  <si>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</si>
  <si>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</si>
  <si>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</si>
  <si>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</si>
  <si>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</si>
  <si>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</si>
  <si>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</si>
  <si>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</si>
  <si>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</si>
  <si>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</si>
  <si>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</si>
  <si>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</si>
  <si>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</si>
  <si>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</si>
  <si>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</si>
  <si>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</si>
  <si>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</si>
  <si>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</si>
  <si>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</si>
  <si>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</si>
  <si>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</si>
  <si>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</si>
  <si>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</si>
  <si>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</si>
  <si>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</si>
  <si>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</si>
  <si>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</si>
  <si>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</si>
  <si>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</si>
  <si>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</si>
  <si>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</si>
  <si>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</si>
  <si>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</si>
  <si>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</si>
  <si>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</si>
  <si>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</si>
  <si>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</si>
  <si>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</si>
  <si>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</si>
  <si>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</si>
  <si>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</si>
  <si>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</si>
  <si>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</si>
  <si>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</si>
  <si>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</si>
  <si>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</si>
  <si>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</si>
  <si>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</si>
  <si>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</si>
  <si>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</si>
  <si>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</si>
  <si>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</si>
  <si>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</si>
  <si>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</si>
  <si>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</si>
  <si>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</si>
  <si>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</si>
  <si>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</si>
  <si>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</si>
  <si>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</si>
  <si>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</si>
  <si>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</si>
  <si>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</si>
  <si>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</si>
  <si>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</si>
  <si>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</si>
  <si>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</si>
  <si>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</si>
  <si>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</si>
  <si>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</si>
  <si>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</si>
  <si>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</si>
  <si>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</si>
  <si>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</si>
  <si>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</si>
  <si>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</si>
  <si>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</si>
  <si>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</si>
  <si>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</si>
  <si>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</si>
  <si>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</si>
  <si>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</si>
  <si>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</si>
  <si>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</si>
  <si>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</si>
  <si>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</si>
  <si>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</si>
  <si>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</si>
  <si>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</si>
  <si>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</si>
  <si>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</si>
  <si>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</si>
  <si>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</si>
  <si>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</si>
  <si>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</si>
  <si>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</si>
  <si>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</si>
  <si>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</si>
  <si>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</si>
  <si>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</si>
  <si>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</si>
  <si>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</si>
  <si>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</si>
  <si>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</si>
  <si>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</si>
  <si>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</si>
  <si>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</si>
  <si>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</si>
  <si>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</si>
  <si>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</si>
  <si>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</si>
  <si>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</si>
  <si>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</si>
  <si>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</si>
  <si>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</si>
  <si>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</si>
  <si>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</si>
  <si>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</si>
  <si>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</si>
  <si>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</si>
  <si>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</si>
  <si>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</si>
  <si>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</si>
  <si>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</si>
  <si>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</si>
  <si>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</si>
  <si>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</si>
  <si>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</si>
  <si>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</si>
  <si>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</si>
  <si>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</si>
  <si>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</si>
  <si>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</si>
  <si>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</si>
  <si>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</si>
  <si>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</si>
  <si>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</si>
  <si>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</si>
  <si>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</si>
  <si>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</si>
  <si>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</si>
  <si>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</si>
  <si>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</si>
  <si>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</si>
  <si>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</si>
  <si>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</si>
  <si>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</si>
  <si>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</si>
  <si>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</si>
  <si>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</si>
  <si>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</si>
  <si>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</si>
  <si>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</si>
  <si>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</si>
  <si>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</si>
  <si>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</si>
  <si>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</si>
  <si>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</si>
  <si>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</si>
  <si>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</si>
  <si>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</si>
  <si>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</si>
  <si>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</si>
  <si>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</si>
  <si>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</si>
  <si>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</si>
  <si>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</si>
  <si>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</si>
  <si>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</si>
  <si>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</si>
  <si>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</si>
  <si>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</si>
  <si>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</si>
  <si>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</si>
  <si>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</si>
  <si>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</si>
  <si>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</si>
  <si>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</si>
  <si>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</si>
  <si>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</si>
  <si>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</si>
  <si>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</si>
  <si>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</si>
  <si>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</si>
  <si>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</si>
  <si>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</si>
  <si>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</si>
  <si>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</si>
  <si>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</si>
  <si>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</si>
  <si>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</si>
  <si>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</si>
  <si>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</si>
  <si>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</si>
  <si>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</si>
  <si>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</si>
  <si>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</si>
  <si>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</si>
  <si>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</si>
  <si>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</si>
  <si>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</si>
  <si>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</si>
  <si>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</si>
  <si>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</si>
  <si>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</si>
  <si>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</si>
  <si>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</si>
  <si>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</si>
  <si>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</si>
  <si>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</si>
  <si>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</si>
  <si>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</si>
  <si>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</si>
  <si>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</si>
  <si>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</si>
  <si>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</si>
  <si>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</si>
  <si>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</si>
  <si>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</si>
  <si>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</si>
  <si>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</si>
  <si>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</si>
  <si>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</si>
  <si>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</si>
  <si>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</si>
  <si>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</si>
  <si>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</si>
  <si>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</si>
  <si>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</si>
  <si>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</si>
  <si>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</si>
  <si>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</si>
  <si>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</si>
  <si>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</si>
  <si>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</si>
  <si>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</si>
  <si>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</si>
  <si>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</si>
  <si>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</si>
  <si>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</si>
  <si>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</si>
  <si>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</si>
  <si>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</si>
  <si>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</si>
  <si>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</si>
  <si>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</si>
  <si>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</si>
  <si>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</si>
  <si>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</si>
  <si>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</si>
  <si>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</si>
  <si>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</si>
  <si>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</si>
  <si>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</si>
  <si>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</si>
  <si>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</si>
  <si>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</si>
  <si>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</si>
  <si>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</si>
  <si>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</si>
  <si>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</si>
  <si>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</si>
  <si>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</si>
  <si>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</si>
  <si>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</si>
  <si>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</si>
  <si>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</si>
  <si>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</si>
  <si>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</si>
  <si>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</si>
  <si>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</si>
  <si>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</si>
  <si>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</si>
  <si>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</si>
  <si>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</si>
  <si>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</si>
  <si>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</si>
  <si>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</si>
  <si>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</si>
  <si>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</si>
  <si>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</si>
  <si>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</si>
  <si>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</si>
  <si>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</si>
  <si>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</si>
  <si>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</si>
  <si>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</si>
  <si>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</si>
  <si>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</si>
  <si>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</si>
  <si>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</si>
  <si>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</si>
  <si>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</si>
  <si>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</si>
  <si>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</si>
  <si>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</si>
  <si>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</si>
  <si>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</si>
  <si>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</si>
  <si>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</si>
  <si>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</si>
  <si>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</si>
  <si>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</si>
  <si>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</si>
  <si>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</si>
  <si>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</si>
  <si>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</si>
  <si>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</si>
  <si>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</si>
  <si>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</si>
  <si>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</si>
  <si>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</si>
  <si>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</si>
  <si>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</si>
  <si>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</si>
  <si>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</si>
  <si>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</si>
  <si>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</si>
  <si>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</si>
  <si>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</si>
  <si>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</si>
  <si>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</si>
  <si>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</si>
  <si>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</si>
  <si>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</si>
  <si>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</si>
  <si>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</si>
  <si>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</si>
  <si>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</si>
  <si>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</si>
  <si>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</si>
  <si>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</si>
  <si>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</si>
  <si>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</si>
  <si>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</si>
  <si>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</si>
  <si>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</si>
  <si>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</si>
  <si>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</si>
  <si>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</si>
  <si>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</si>
  <si>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</si>
  <si>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</si>
  <si>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</si>
  <si>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</si>
  <si>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</si>
  <si>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</si>
  <si>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</si>
  <si>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</si>
  <si>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</si>
  <si>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</si>
  <si>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</si>
  <si>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</si>
  <si>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</si>
  <si>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</si>
  <si>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</si>
  <si>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</si>
  <si>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</si>
  <si>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</si>
  <si>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</si>
  <si>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</si>
  <si>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</si>
  <si>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</si>
  <si>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</si>
  <si>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</si>
  <si>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</si>
  <si>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</si>
  <si>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</si>
  <si>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</si>
  <si>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</si>
  <si>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</si>
  <si>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</si>
  <si>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</si>
  <si>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</si>
  <si>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</si>
  <si>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</si>
  <si>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</si>
  <si>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</si>
  <si>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</si>
  <si>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</si>
  <si>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</si>
  <si>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</si>
  <si>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</si>
  <si>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</si>
  <si>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</si>
  <si>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</si>
  <si>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</si>
  <si>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</si>
  <si>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</si>
  <si>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</si>
  <si>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</si>
  <si>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</si>
  <si>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</si>
  <si>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</si>
  <si>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</si>
  <si>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</si>
  <si>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</si>
  <si>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</si>
  <si>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</si>
  <si>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</si>
  <si>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</si>
  <si>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</si>
  <si>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</si>
  <si>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</si>
  <si>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</si>
  <si>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</si>
  <si>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</si>
  <si>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</si>
  <si>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</si>
  <si>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</si>
  <si>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</si>
  <si>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</si>
  <si>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</si>
  <si>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</si>
  <si>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</si>
  <si>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</si>
  <si>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</si>
  <si>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</si>
  <si>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</si>
  <si>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</si>
  <si>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</si>
  <si>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</si>
  <si>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</si>
  <si>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</si>
  <si>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</si>
  <si>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</si>
  <si>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</si>
  <si>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</si>
  <si>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</si>
  <si>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</si>
  <si>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</si>
  <si>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</si>
  <si>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</si>
  <si>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</si>
  <si>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</si>
  <si>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</si>
  <si>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</si>
  <si>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</si>
  <si>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</si>
  <si>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</si>
  <si>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</si>
  <si>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</si>
  <si>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</si>
  <si>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</si>
  <si>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</si>
  <si>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</si>
  <si>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</si>
  <si>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</si>
  <si>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</si>
  <si>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</si>
  <si>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</si>
  <si>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</si>
  <si>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</si>
  <si>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</si>
  <si>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</si>
  <si>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</si>
  <si>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</si>
  <si>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</si>
  <si>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</si>
  <si>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</si>
  <si>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</si>
  <si>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</si>
  <si>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</si>
  <si>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</si>
  <si>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</si>
  <si>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</si>
  <si>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</si>
  <si>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</si>
  <si>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</si>
  <si>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</si>
  <si>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</si>
  <si>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</si>
  <si>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</si>
  <si>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</si>
  <si>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</si>
  <si>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</si>
  <si>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</si>
  <si>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</si>
  <si>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</si>
  <si>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</si>
  <si>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</si>
  <si>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</si>
  <si>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</si>
  <si>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</si>
  <si>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</si>
  <si>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</si>
  <si>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</si>
  <si>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</si>
  <si>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</si>
  <si>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</si>
  <si>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</si>
  <si>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</si>
  <si>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</si>
  <si>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</si>
  <si>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</si>
  <si>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</si>
  <si>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</si>
  <si>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</si>
  <si>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</si>
  <si>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</si>
  <si>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</si>
  <si>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</si>
  <si>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</si>
  <si>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</si>
  <si>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</si>
  <si>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</si>
  <si>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</si>
  <si>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</si>
  <si>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</si>
  <si>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</si>
  <si>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</si>
  <si>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</si>
  <si>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</si>
  <si>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</si>
  <si>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</si>
  <si>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</si>
  <si>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</si>
  <si>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</si>
  <si>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</si>
  <si>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</si>
  <si>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</si>
  <si>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</si>
  <si>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</si>
  <si>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</si>
  <si>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</si>
  <si>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</si>
  <si>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</si>
  <si>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</si>
  <si>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</si>
  <si>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</si>
  <si>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</si>
  <si>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</si>
  <si>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</si>
  <si>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</si>
  <si>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</si>
  <si>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</si>
  <si>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</si>
  <si>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</si>
  <si>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</si>
  <si>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</si>
  <si>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</si>
  <si>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</si>
  <si>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</si>
  <si>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</si>
  <si>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</si>
  <si>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</si>
  <si>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</si>
  <si>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</si>
  <si>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</si>
  <si>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</si>
  <si>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</si>
  <si>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</si>
  <si>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</si>
  <si>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</si>
  <si>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</si>
  <si>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</si>
  <si>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</si>
  <si>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</si>
  <si>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</si>
  <si>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</si>
  <si>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</si>
  <si>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</si>
  <si>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</si>
  <si>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</si>
  <si>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</si>
  <si>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</si>
  <si>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</si>
  <si>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</si>
  <si>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</si>
  <si>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</si>
  <si>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</si>
  <si>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</si>
  <si>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</si>
  <si>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</si>
  <si>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</si>
  <si>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</si>
  <si>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</si>
  <si>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</si>
  <si>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</si>
  <si>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</si>
  <si>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</si>
  <si>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</si>
  <si>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</si>
  <si>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</si>
  <si>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</si>
  <si>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</si>
  <si>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</si>
  <si>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</si>
  <si>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</si>
  <si>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</si>
  <si>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</si>
  <si>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</si>
  <si>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</si>
  <si>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</si>
  <si>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</si>
  <si>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</si>
  <si>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</si>
  <si>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</si>
  <si>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</si>
  <si>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</si>
  <si>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</si>
  <si>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</si>
  <si>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</si>
  <si>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</si>
  <si>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</si>
  <si>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</si>
  <si>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</si>
  <si>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</si>
  <si>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</si>
  <si>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</si>
  <si>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</si>
  <si>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</si>
  <si>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</si>
  <si>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</si>
  <si>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</si>
  <si>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</si>
  <si>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</si>
  <si>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</si>
  <si>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</si>
  <si>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</si>
  <si>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</si>
  <si>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</si>
  <si>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</si>
  <si>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</si>
  <si>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</si>
  <si>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</si>
  <si>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</si>
  <si>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</si>
  <si>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</si>
  <si>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</si>
  <si>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</si>
  <si>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</si>
  <si>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</si>
  <si>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</si>
  <si>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</si>
  <si>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</si>
  <si>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</si>
  <si>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</si>
  <si>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</si>
  <si>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</si>
  <si>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</si>
  <si>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</si>
  <si>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</si>
  <si>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</si>
  <si>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</si>
  <si>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</si>
  <si>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</si>
  <si>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</si>
  <si>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</si>
  <si>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</si>
  <si>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</si>
  <si>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</si>
  <si>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</si>
  <si>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</si>
  <si>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</si>
  <si>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</si>
  <si>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</si>
  <si>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</si>
  <si>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</si>
  <si>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</si>
  <si>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</si>
  <si>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</si>
  <si>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</si>
  <si>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</si>
  <si>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</si>
  <si>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</si>
  <si>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</si>
  <si>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</si>
  <si>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</si>
  <si>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</si>
  <si>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</si>
  <si>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</si>
  <si>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</si>
  <si>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</si>
  <si>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</si>
  <si>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</si>
  <si>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</si>
  <si>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</si>
  <si>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</si>
  <si>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</si>
  <si>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</si>
  <si>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</si>
  <si>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</si>
  <si>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</si>
  <si>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</si>
  <si>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</si>
  <si>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</si>
  <si>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</si>
  <si>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</si>
  <si>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</si>
  <si>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</si>
  <si>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</si>
  <si>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</si>
  <si>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</si>
  <si>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</si>
  <si>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</si>
  <si>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</si>
  <si>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</si>
  <si>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</si>
  <si>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</si>
  <si>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</si>
  <si>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</si>
  <si>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</si>
  <si>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</si>
  <si>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</si>
  <si>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</si>
  <si>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</si>
  <si>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</si>
  <si>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</si>
  <si>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</si>
  <si>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</si>
  <si>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</si>
  <si>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</si>
  <si>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</si>
  <si>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</si>
  <si>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</si>
  <si>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</si>
  <si>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</si>
  <si>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</si>
  <si>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</si>
  <si>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</si>
  <si>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</si>
  <si>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</si>
  <si>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</si>
  <si>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</si>
  <si>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</si>
  <si>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</si>
  <si>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</si>
  <si>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</si>
  <si>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</si>
  <si>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</si>
  <si>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</si>
  <si>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</si>
  <si>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</si>
  <si>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</si>
  <si>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</si>
  <si>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</si>
  <si>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</si>
  <si>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</si>
  <si>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</si>
  <si>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</si>
  <si>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</si>
  <si>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</si>
  <si>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</si>
  <si>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</si>
  <si>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</si>
  <si>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</si>
  <si>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</si>
  <si>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</si>
  <si>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</si>
  <si>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</si>
  <si>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</si>
  <si>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</si>
  <si>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</si>
  <si>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</si>
  <si>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</si>
  <si>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</si>
  <si>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</si>
  <si>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</si>
  <si>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</si>
  <si>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</si>
  <si>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</si>
  <si>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</si>
  <si>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</si>
  <si>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</si>
  <si>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</si>
  <si>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</si>
  <si>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</si>
  <si>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</si>
  <si>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</si>
  <si>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</si>
  <si>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</si>
  <si>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</si>
  <si>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</si>
  <si>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</si>
  <si>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</si>
  <si>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</si>
  <si>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</si>
  <si>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</si>
  <si>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</si>
  <si>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</si>
  <si>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</si>
  <si>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</si>
  <si>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</si>
  <si>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</si>
  <si>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</si>
  <si>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</si>
  <si>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</si>
  <si>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</si>
  <si>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</si>
  <si>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</si>
  <si>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</si>
  <si>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</si>
  <si>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</si>
  <si>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</si>
  <si>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</si>
  <si>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</si>
  <si>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</si>
  <si>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</si>
  <si>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</si>
  <si>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</si>
  <si>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</si>
  <si>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</si>
  <si>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</si>
  <si>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</si>
  <si>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</si>
  <si>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</si>
  <si>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</si>
  <si>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</si>
  <si>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</si>
  <si>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</si>
  <si>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</si>
  <si>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</si>
  <si>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</si>
  <si>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</si>
  <si>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</si>
  <si>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</si>
  <si>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</si>
  <si>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</si>
  <si>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</si>
  <si>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</si>
  <si>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</si>
  <si>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</si>
  <si>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</si>
  <si>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</si>
  <si>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</si>
  <si>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</si>
  <si>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</si>
  <si>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</si>
  <si>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</si>
  <si>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</si>
  <si>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</si>
  <si>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</si>
  <si>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</si>
  <si>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</si>
  <si>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</si>
  <si>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</si>
  <si>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</si>
  <si>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</si>
  <si>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</si>
  <si>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</si>
  <si>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</si>
  <si>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</si>
  <si>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</si>
  <si>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</si>
  <si>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</si>
  <si>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</si>
  <si>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</si>
  <si>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</si>
  <si>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</si>
  <si>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</si>
  <si>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</si>
  <si>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</si>
  <si>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</si>
  <si>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</si>
  <si>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</si>
  <si>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</si>
  <si>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</si>
  <si>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</si>
  <si>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</si>
  <si>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</si>
  <si>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</si>
  <si>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</si>
  <si>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</si>
  <si>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</si>
  <si>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</si>
  <si>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</si>
  <si>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</si>
  <si>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</si>
  <si>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</si>
  <si>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</si>
  <si>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</si>
  <si>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</si>
  <si>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</si>
  <si>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</si>
  <si>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</si>
  <si>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</si>
  <si>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</si>
  <si>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</si>
  <si>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</si>
  <si>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</si>
  <si>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</si>
  <si>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</si>
  <si>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</si>
  <si>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</si>
  <si>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</si>
  <si>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</si>
  <si>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</si>
  <si>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</si>
  <si>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</si>
  <si>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</si>
  <si>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</si>
  <si>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</si>
  <si>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</si>
  <si>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</si>
  <si>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</si>
  <si>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</si>
  <si>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</si>
  <si>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</si>
  <si>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</si>
  <si>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</si>
  <si>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</si>
  <si>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</si>
  <si>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</si>
  <si>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</si>
  <si>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</si>
  <si>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</si>
  <si>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</si>
  <si>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</si>
  <si>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</si>
  <si>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</si>
  <si>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</si>
  <si>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</si>
  <si>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</si>
  <si>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</si>
  <si>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</si>
  <si>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</si>
  <si>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</si>
  <si>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</si>
  <si>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</si>
  <si>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</si>
  <si>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</si>
  <si>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</si>
  <si>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</si>
  <si>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</si>
  <si>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</si>
  <si>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</si>
  <si>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</si>
  <si>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</si>
  <si>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</si>
  <si>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</si>
  <si>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</si>
  <si>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</si>
  <si>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</si>
  <si>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</si>
  <si>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</si>
  <si>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</si>
  <si>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</si>
  <si>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</si>
  <si>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</si>
  <si>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</si>
  <si>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</si>
  <si>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</si>
  <si>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</si>
  <si>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</si>
  <si>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</si>
  <si>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</si>
  <si>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</si>
  <si>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</si>
  <si>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</si>
  <si>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</si>
  <si>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</si>
  <si>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</si>
  <si>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</si>
  <si>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</si>
  <si>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</si>
  <si>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</si>
  <si>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</si>
  <si>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</si>
  <si>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</si>
  <si>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</si>
  <si>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</si>
  <si>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</si>
  <si>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</si>
  <si>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</si>
  <si>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</si>
  <si>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</si>
  <si>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</si>
  <si>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</si>
  <si>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</si>
  <si>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</si>
  <si>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</si>
  <si>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</si>
  <si>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</si>
  <si>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</si>
  <si>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</si>
  <si>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</si>
  <si>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</si>
  <si>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</si>
  <si>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</si>
  <si>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</si>
  <si>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</si>
  <si>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</si>
  <si>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</si>
  <si>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</si>
  <si>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</si>
  <si>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</si>
  <si>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</si>
  <si>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</si>
  <si>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</si>
  <si>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</si>
  <si>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</si>
  <si>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</si>
  <si>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</si>
  <si>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</si>
  <si>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</si>
  <si>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</si>
  <si>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</si>
  <si>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</si>
  <si>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</si>
  <si>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</si>
  <si>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</si>
  <si>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</si>
  <si>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</si>
  <si>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</si>
  <si>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</si>
  <si>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</si>
  <si>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</si>
  <si>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</si>
  <si>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</si>
  <si>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</si>
  <si>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</si>
  <si>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</si>
  <si>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</si>
  <si>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</si>
  <si>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</si>
  <si>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</si>
  <si>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</si>
  <si>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</si>
  <si>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</si>
  <si>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</si>
  <si>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</si>
  <si>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</si>
  <si>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</si>
  <si>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</si>
  <si>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</si>
  <si>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</si>
  <si>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</si>
  <si>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</si>
  <si>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</si>
  <si>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</si>
  <si>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</si>
  <si>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</si>
  <si>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</si>
  <si>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</si>
  <si>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</si>
  <si>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</si>
  <si>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</si>
  <si>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</si>
  <si>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</si>
  <si>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</si>
  <si>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</si>
  <si>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</si>
  <si>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</si>
  <si>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</si>
  <si>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</si>
  <si>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</si>
  <si>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</si>
  <si>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</si>
  <si>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</si>
  <si>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</si>
  <si>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</si>
  <si>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</si>
  <si>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</si>
  <si>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</si>
  <si>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</si>
  <si>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</si>
  <si>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</si>
  <si>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</si>
  <si>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</si>
  <si>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</si>
  <si>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</si>
  <si>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</si>
  <si>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</si>
  <si>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</si>
  <si>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</si>
  <si>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</si>
  <si>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</si>
  <si>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</si>
  <si>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</si>
  <si>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</si>
  <si>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</si>
  <si>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</si>
  <si>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</si>
  <si>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</si>
  <si>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</si>
  <si>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</si>
  <si>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</si>
  <si>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</si>
  <si>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</si>
  <si>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</si>
  <si>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</si>
  <si>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</si>
  <si>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</si>
  <si>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</si>
  <si>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</si>
  <si>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</si>
  <si>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</si>
  <si>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</si>
  <si>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</si>
  <si>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</si>
  <si>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</si>
  <si>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</si>
  <si>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</si>
  <si>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</si>
  <si>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</si>
  <si>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</si>
  <si>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</si>
  <si>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</si>
  <si>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</si>
  <si>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</si>
  <si>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</si>
  <si>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</si>
  <si>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</si>
  <si>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</si>
  <si>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</si>
  <si>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</si>
  <si>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</si>
  <si>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</si>
  <si>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</si>
  <si>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</si>
  <si>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</si>
  <si>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</si>
  <si>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</si>
  <si>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</si>
  <si>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</si>
  <si>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</si>
  <si>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</si>
  <si>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</si>
  <si>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</si>
  <si>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</si>
  <si>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</si>
  <si>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</si>
  <si>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</si>
  <si>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</si>
  <si>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</si>
  <si>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</si>
  <si>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</si>
  <si>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</si>
  <si>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</si>
  <si>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</si>
  <si>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</si>
  <si>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</si>
  <si>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</si>
  <si>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</si>
  <si>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</si>
  <si>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</si>
  <si>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</si>
  <si>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</si>
  <si>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</si>
  <si>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</si>
  <si>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</si>
  <si>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</si>
  <si>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</si>
  <si>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</si>
  <si>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</si>
  <si>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</si>
  <si>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</si>
  <si>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</si>
  <si>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</si>
  <si>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</si>
  <si>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</si>
  <si>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</si>
  <si>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</si>
  <si>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</si>
  <si>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</si>
  <si>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</si>
  <si>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</si>
  <si>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</si>
  <si>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</si>
  <si>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</si>
  <si>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</si>
  <si>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</si>
  <si>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</si>
  <si>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</si>
  <si>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</si>
  <si>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</si>
  <si>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</si>
  <si>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</si>
  <si>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</si>
  <si>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</si>
  <si>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</si>
  <si>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</si>
  <si>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</si>
  <si>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</si>
  <si>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</si>
  <si>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</si>
  <si>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</si>
  <si>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</si>
  <si>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</si>
  <si>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</si>
  <si>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</si>
  <si>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</si>
  <si>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</si>
  <si>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</si>
  <si>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</si>
  <si>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</si>
  <si>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</si>
  <si>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</si>
  <si>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</si>
  <si>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</si>
  <si>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</si>
  <si>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</si>
  <si>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</si>
  <si>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</si>
  <si>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</si>
  <si>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</si>
  <si>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</si>
  <si>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</si>
  <si>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</si>
  <si>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</si>
  <si>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</si>
  <si>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</si>
  <si>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</si>
  <si>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</si>
  <si>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</si>
  <si>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</si>
  <si>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</si>
  <si>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</si>
  <si>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</si>
  <si>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</si>
  <si>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</si>
  <si>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</si>
  <si>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</si>
  <si>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</si>
  <si>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</si>
  <si>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</si>
  <si>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</si>
  <si>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</si>
  <si>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</si>
  <si>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</si>
  <si>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</si>
  <si>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</si>
  <si>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</si>
  <si>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</si>
  <si>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</si>
  <si>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</si>
  <si>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</si>
  <si>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</si>
  <si>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</si>
  <si>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</si>
  <si>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</si>
  <si>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</si>
  <si>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</si>
  <si>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</si>
  <si>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</si>
  <si>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</si>
  <si>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</si>
  <si>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</si>
  <si>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</si>
  <si>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</si>
  <si>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</si>
  <si>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</si>
  <si>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</si>
  <si>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</si>
  <si>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</si>
  <si>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</si>
  <si>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</si>
  <si>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</si>
  <si>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</si>
  <si>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</si>
  <si>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</si>
  <si>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</si>
  <si>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</si>
  <si>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</si>
  <si>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</si>
  <si>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</si>
  <si>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</si>
  <si>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</si>
  <si>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</si>
  <si>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</si>
  <si>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</si>
  <si>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</si>
  <si>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</si>
  <si>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</si>
  <si>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</si>
  <si>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</si>
  <si>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</si>
  <si>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</si>
  <si>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</si>
  <si>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</si>
  <si>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</si>
  <si>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</si>
  <si>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</si>
  <si>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</si>
  <si>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</si>
  <si>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</si>
  <si>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</si>
  <si>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</si>
  <si>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</si>
  <si>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</si>
  <si>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</si>
  <si>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</si>
  <si>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</si>
  <si>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</si>
  <si>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</si>
  <si>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</si>
  <si>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</si>
  <si>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</si>
  <si>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</si>
  <si>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</si>
  <si>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</si>
  <si>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</si>
  <si>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</si>
  <si>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</si>
  <si>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</si>
  <si>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</si>
  <si>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</si>
  <si>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</si>
  <si>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</si>
  <si>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</si>
  <si>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</si>
  <si>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</si>
  <si>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</si>
  <si>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</si>
  <si>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</si>
  <si>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</si>
  <si>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</si>
  <si>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</si>
  <si>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</si>
  <si>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</si>
  <si>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</si>
  <si>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</si>
  <si>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</si>
  <si>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</si>
  <si>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</si>
  <si>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</si>
  <si>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</si>
  <si>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</si>
  <si>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</si>
  <si>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</si>
  <si>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</si>
  <si>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</si>
  <si>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</si>
  <si>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</si>
  <si>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</si>
  <si>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</si>
  <si>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</si>
  <si>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</si>
  <si>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</si>
  <si>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</si>
  <si>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</si>
  <si>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</si>
  <si>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</si>
  <si>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</si>
  <si>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</si>
  <si>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</si>
  <si>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</si>
  <si>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</si>
  <si>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</si>
  <si>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</si>
  <si>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</si>
  <si>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</si>
  <si>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</si>
  <si>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</si>
  <si>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</si>
  <si>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</si>
  <si>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</si>
  <si>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</si>
  <si>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</si>
  <si>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</si>
  <si>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</si>
  <si>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</si>
  <si>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</si>
  <si>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</si>
  <si>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</si>
  <si>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</si>
  <si>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</si>
  <si>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</si>
  <si>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</si>
  <si>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</si>
  <si>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</si>
  <si>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</si>
  <si>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</si>
  <si>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</si>
  <si>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</si>
  <si>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</si>
  <si>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</si>
  <si>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</si>
  <si>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</si>
  <si>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</si>
  <si>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</si>
  <si>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</si>
  <si>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</si>
  <si>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</si>
  <si>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</si>
  <si>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</si>
  <si>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</si>
  <si>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</si>
  <si>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</si>
  <si>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</si>
  <si>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</si>
  <si>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</si>
  <si>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</si>
  <si>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</si>
  <si>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</si>
  <si>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</si>
  <si>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</si>
  <si>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</si>
  <si>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</si>
  <si>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</si>
  <si>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</si>
  <si>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</si>
  <si>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</si>
  <si>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</si>
  <si>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</si>
  <si>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</si>
  <si>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</si>
  <si>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</si>
  <si>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</si>
  <si>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</si>
  <si>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</si>
  <si>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</si>
  <si>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</si>
  <si>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</si>
  <si>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</si>
  <si>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</si>
  <si>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</si>
  <si>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</si>
  <si>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</si>
  <si>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</si>
  <si>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</si>
  <si>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</si>
  <si>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</si>
  <si>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</si>
  <si>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</si>
  <si>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</si>
  <si>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</si>
  <si>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</si>
  <si>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</si>
  <si>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</si>
  <si>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</si>
  <si>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</si>
  <si>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</si>
  <si>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</si>
  <si>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</si>
  <si>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</si>
  <si>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</si>
  <si>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</si>
  <si>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</si>
  <si>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</si>
  <si>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</si>
  <si>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</si>
  <si>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</si>
  <si>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</si>
  <si>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</si>
  <si>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</si>
  <si>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</si>
  <si>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</si>
  <si>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</si>
  <si>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</si>
  <si>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</si>
  <si>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</si>
  <si>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</si>
  <si>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</si>
  <si>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</si>
  <si>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</si>
  <si>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</si>
  <si>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</si>
  <si>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</si>
  <si>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</si>
  <si>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</si>
  <si>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</si>
  <si>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</si>
  <si>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</si>
  <si>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</si>
  <si>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</si>
  <si>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</si>
  <si>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</si>
  <si>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</si>
  <si>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</si>
  <si>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</si>
  <si>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</si>
  <si>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</si>
  <si>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</si>
  <si>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</si>
  <si>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</si>
  <si>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</si>
  <si>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</si>
  <si>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</si>
  <si>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</si>
  <si>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</si>
  <si>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</si>
  <si>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</si>
  <si>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</si>
  <si>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</si>
  <si>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</si>
  <si>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</si>
  <si>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</si>
  <si>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</si>
  <si>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</si>
  <si>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</si>
  <si>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</si>
  <si>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</si>
  <si>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</si>
  <si>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</si>
  <si>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</si>
  <si>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</si>
  <si>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</si>
  <si>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</si>
  <si>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</si>
  <si>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</si>
  <si>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</si>
  <si>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</si>
  <si>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</si>
  <si>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</si>
  <si>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</si>
  <si>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</si>
  <si>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</si>
  <si>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</si>
  <si>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</si>
  <si>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</si>
  <si>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</si>
  <si>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</si>
  <si>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</si>
  <si>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</si>
  <si>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</si>
  <si>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</si>
  <si>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</si>
  <si>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</si>
  <si>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</si>
  <si>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</si>
  <si>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</si>
  <si>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</si>
  <si>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</si>
  <si>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</si>
  <si>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</si>
  <si>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</si>
  <si>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</si>
  <si>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</si>
  <si>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</si>
  <si>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</si>
  <si>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</si>
  <si>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</si>
  <si>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</si>
  <si>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</si>
  <si>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</si>
  <si>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</si>
  <si>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</si>
  <si>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</si>
  <si>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</si>
  <si>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</si>
  <si>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</si>
  <si>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</si>
  <si>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</si>
  <si>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</si>
  <si>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</si>
  <si>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</si>
  <si>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</si>
  <si>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</si>
  <si>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</si>
  <si>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</si>
  <si>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</si>
  <si>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</si>
  <si>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</si>
  <si>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</si>
  <si>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</si>
  <si>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</si>
  <si>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</si>
  <si>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</si>
  <si>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</si>
  <si>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</si>
  <si>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</si>
  <si>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</si>
  <si>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</si>
  <si>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</si>
  <si>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</si>
  <si>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</si>
  <si>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</si>
  <si>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</si>
  <si>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</si>
  <si>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</si>
  <si>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</si>
  <si>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</si>
  <si>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</si>
  <si>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</si>
  <si>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</si>
  <si>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</si>
  <si>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</si>
  <si>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</si>
  <si>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</si>
  <si>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</si>
  <si>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</si>
  <si>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</si>
  <si>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</si>
  <si>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</si>
  <si>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</si>
  <si>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</si>
  <si>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</si>
  <si>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</si>
  <si>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</si>
  <si>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</si>
  <si>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</si>
  <si>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</si>
  <si>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</si>
  <si>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</si>
  <si>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</si>
  <si>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</si>
  <si>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</si>
  <si>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</si>
  <si>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</si>
  <si>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</si>
  <si>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</si>
  <si>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</si>
  <si>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</si>
  <si>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</si>
  <si>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</si>
  <si>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</si>
  <si>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</si>
  <si>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</si>
  <si>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</si>
  <si>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</si>
  <si>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</si>
  <si>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</si>
  <si>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</si>
  <si>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</si>
  <si>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</si>
  <si>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</si>
  <si>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</si>
  <si>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</si>
  <si>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</si>
  <si>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</si>
  <si>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</si>
  <si>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</si>
  <si>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</si>
  <si>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</si>
  <si>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</si>
  <si>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</si>
  <si>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</si>
  <si>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</si>
  <si>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</si>
  <si>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</si>
  <si>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</si>
  <si>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</si>
  <si>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</si>
  <si>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</si>
  <si>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</si>
  <si>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</si>
  <si>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</si>
  <si>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</si>
  <si>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</si>
  <si>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</si>
  <si>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</si>
  <si>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</si>
  <si>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</si>
  <si>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</si>
  <si>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</si>
  <si>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</si>
  <si>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</si>
  <si>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</si>
  <si>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</si>
  <si>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</si>
  <si>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</si>
  <si>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</si>
  <si>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</si>
  <si>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</si>
  <si>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</si>
  <si>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</si>
  <si>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</si>
  <si>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</si>
  <si>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</si>
  <si>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</si>
  <si>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</si>
  <si>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</si>
  <si>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</si>
  <si>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</si>
  <si>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</si>
  <si>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</si>
  <si>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</si>
  <si>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</si>
  <si>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</si>
  <si>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</si>
  <si>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</si>
  <si>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</si>
  <si>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</si>
  <si>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</si>
  <si>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</si>
  <si>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</si>
  <si>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</si>
  <si>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</si>
  <si>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</si>
  <si>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</si>
  <si>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</si>
  <si>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</si>
  <si>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</si>
  <si>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</si>
  <si>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</si>
  <si>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</si>
  <si>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</si>
  <si>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</si>
  <si>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</si>
  <si>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</si>
  <si>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</si>
  <si>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</si>
  <si>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</si>
  <si>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</si>
  <si>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</si>
  <si>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</si>
  <si>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</si>
  <si>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</si>
  <si>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</si>
  <si>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</si>
  <si>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</si>
  <si>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</si>
  <si>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</si>
  <si>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</si>
  <si>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</si>
  <si>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</si>
  <si>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</si>
  <si>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</si>
  <si>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</si>
  <si>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</si>
  <si>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</si>
  <si>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</si>
  <si>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</si>
  <si>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</si>
  <si>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</si>
  <si>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</si>
  <si>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</si>
  <si>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</si>
  <si>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</si>
  <si>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</si>
  <si>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</si>
  <si>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</si>
  <si>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</si>
  <si>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</si>
  <si>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</si>
  <si>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</si>
  <si>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</si>
  <si>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</si>
  <si>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</si>
  <si>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</si>
  <si>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</si>
  <si>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</si>
  <si>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</si>
  <si>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</si>
  <si>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</si>
  <si>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</si>
  <si>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</si>
  <si>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</si>
  <si>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</si>
  <si>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</si>
  <si>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</si>
  <si>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</si>
  <si>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</si>
  <si>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</si>
  <si>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</si>
  <si>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</si>
  <si>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</si>
  <si>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</si>
  <si>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</si>
  <si>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</si>
  <si>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</si>
  <si>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</si>
  <si>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</si>
  <si>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</si>
  <si>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</si>
  <si>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</si>
  <si>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</si>
  <si>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</si>
  <si>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</si>
  <si>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</si>
  <si>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</si>
  <si>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</si>
  <si>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</si>
  <si>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</si>
  <si>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</si>
  <si>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</si>
  <si>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</si>
  <si>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</si>
  <si>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</si>
  <si>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</si>
  <si>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</si>
  <si>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</si>
  <si>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</si>
  <si>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</si>
  <si>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</si>
  <si>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</si>
  <si>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</si>
  <si>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</si>
  <si>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</si>
  <si>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</si>
  <si>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</si>
  <si>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</si>
  <si>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</si>
  <si>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</si>
  <si>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</si>
  <si>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</si>
  <si>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</si>
  <si>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</si>
  <si>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</si>
  <si>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</si>
  <si>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</si>
  <si>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</si>
  <si>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</si>
  <si>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</si>
  <si>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</si>
  <si>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</si>
  <si>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</si>
  <si>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</si>
  <si>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</si>
  <si>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</si>
  <si>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</si>
  <si>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</si>
  <si>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</si>
  <si>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</si>
  <si>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</si>
  <si>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</si>
  <si>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</si>
  <si>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</si>
  <si>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</si>
  <si>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</si>
  <si>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</si>
  <si>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</si>
  <si>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</si>
  <si>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</si>
  <si>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</si>
  <si>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</si>
  <si>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</si>
  <si>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</si>
  <si>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</si>
  <si>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</si>
  <si>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</si>
  <si>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</si>
  <si>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</si>
  <si>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</si>
  <si>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</si>
  <si>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</si>
  <si>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</si>
  <si>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</si>
  <si>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</si>
  <si>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</si>
  <si>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</si>
  <si>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</si>
  <si>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</si>
  <si>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</si>
  <si>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</si>
  <si>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</si>
  <si>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</si>
  <si>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</si>
  <si>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</si>
  <si>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</si>
  <si>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</si>
  <si>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</si>
  <si>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</si>
  <si>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</si>
  <si>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</si>
  <si>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</si>
  <si>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</si>
  <si>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</si>
  <si>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</si>
  <si>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</si>
  <si>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</si>
  <si>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</si>
  <si>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</si>
  <si>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</si>
  <si>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</si>
  <si>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</si>
  <si>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</si>
  <si>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</si>
  <si>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</si>
  <si>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</si>
  <si>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</si>
  <si>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</si>
  <si>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</si>
  <si>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</si>
  <si>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</si>
  <si>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</si>
  <si>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</si>
  <si>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</si>
  <si>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</si>
  <si>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</si>
  <si>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</si>
  <si>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</si>
  <si>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</si>
  <si>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</si>
  <si>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</si>
  <si>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</si>
  <si>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</si>
  <si>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</si>
  <si>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</si>
  <si>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</si>
  <si>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</si>
  <si>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</si>
  <si>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</si>
  <si>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</si>
  <si>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</si>
  <si>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</si>
  <si>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</si>
  <si>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</si>
  <si>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</si>
  <si>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</si>
  <si>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</si>
  <si>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</si>
  <si>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</si>
  <si>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</si>
  <si>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</si>
  <si>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</si>
  <si>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</si>
  <si>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</si>
  <si>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</si>
  <si>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</si>
  <si>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</si>
  <si>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</si>
  <si>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</si>
  <si>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</si>
  <si>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</si>
  <si>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</si>
  <si>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</si>
  <si>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</si>
  <si>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</si>
  <si>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</si>
  <si>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</si>
  <si>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</si>
  <si>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</si>
  <si>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</si>
  <si>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</si>
  <si>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</si>
  <si>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</si>
  <si>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</si>
  <si>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</si>
  <si>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</si>
  <si>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</si>
  <si>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</si>
  <si>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</si>
  <si>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</si>
  <si>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</si>
  <si>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</si>
  <si>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</si>
  <si>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</si>
  <si>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</si>
  <si>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</si>
  <si>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</si>
  <si>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</si>
  <si>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</si>
  <si>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</si>
  <si>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</si>
  <si>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</si>
  <si>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</si>
  <si>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</si>
  <si>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</si>
  <si>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</si>
  <si>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</si>
  <si>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</si>
  <si>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</si>
  <si>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</si>
  <si>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</si>
  <si>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</si>
  <si>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</si>
  <si>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</si>
  <si>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</si>
  <si>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</si>
  <si>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</si>
  <si>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</si>
  <si>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</si>
  <si>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</si>
  <si>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</si>
  <si>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</si>
  <si>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</si>
  <si>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</si>
  <si>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</si>
  <si>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</si>
  <si>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</si>
  <si>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</si>
  <si>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</si>
  <si>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</si>
  <si>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</si>
  <si>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</si>
  <si>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</si>
  <si>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</si>
  <si>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</si>
  <si>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</si>
  <si>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</si>
  <si>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</si>
  <si>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</si>
  <si>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</si>
  <si>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</si>
  <si>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</si>
  <si>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</si>
  <si>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</si>
  <si>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</si>
  <si>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</si>
  <si>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</si>
  <si>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</si>
  <si>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</si>
  <si>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</si>
  <si>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</si>
  <si>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</si>
  <si>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</si>
  <si>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</si>
  <si>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</si>
  <si>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</si>
  <si>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</si>
  <si>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</si>
  <si>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</si>
  <si>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</si>
  <si>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</si>
  <si>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</si>
  <si>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</si>
  <si>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</si>
  <si>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</si>
  <si>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</si>
  <si>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</si>
  <si>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</si>
  <si>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</si>
  <si>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</si>
  <si>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</si>
  <si>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</si>
  <si>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</si>
  <si>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</si>
  <si>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</si>
  <si>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</si>
  <si>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</si>
  <si>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</si>
  <si>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</si>
  <si>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</si>
  <si>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</si>
  <si>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</si>
  <si>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</si>
  <si>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</si>
  <si>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</si>
  <si>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</si>
  <si>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</si>
  <si>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</si>
  <si>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</si>
  <si>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</si>
  <si>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</si>
  <si>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</si>
  <si>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</si>
  <si>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</si>
  <si>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</si>
  <si>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</si>
  <si>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</si>
  <si>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</si>
  <si>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</si>
  <si>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</si>
  <si>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</si>
  <si>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</si>
  <si>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</si>
  <si>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</si>
  <si>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</si>
  <si>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</si>
  <si>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</si>
  <si>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</si>
  <si>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</si>
  <si>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</si>
  <si>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</si>
  <si>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</si>
  <si>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</si>
  <si>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</si>
  <si>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</si>
  <si>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</si>
  <si>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</si>
  <si>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</si>
  <si>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</si>
  <si>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</si>
  <si>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</si>
  <si>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</si>
  <si>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</si>
  <si>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</si>
  <si>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</si>
  <si>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</si>
  <si>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</si>
  <si>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</si>
  <si>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</si>
  <si>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</si>
  <si>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</si>
  <si>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</si>
  <si>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</si>
  <si>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</si>
  <si>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</si>
  <si>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</si>
  <si>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</si>
  <si>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</si>
  <si>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</si>
  <si>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</si>
  <si>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</si>
  <si>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</si>
  <si>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</si>
  <si>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</si>
  <si>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</si>
  <si>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</si>
  <si>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</si>
  <si>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</si>
  <si>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</si>
  <si>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</si>
  <si>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</si>
  <si>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</si>
  <si>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</si>
  <si>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</si>
  <si>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</si>
  <si>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</si>
  <si>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</si>
  <si>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</si>
  <si>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</si>
  <si>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</si>
  <si>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</si>
  <si>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</si>
  <si>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</si>
  <si>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</si>
  <si>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</si>
  <si>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</si>
  <si>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</si>
  <si>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</si>
  <si>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</si>
  <si>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</si>
  <si>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</si>
  <si>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</si>
  <si>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</si>
  <si>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</si>
  <si>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</si>
  <si>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</si>
  <si>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</si>
  <si>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</si>
  <si>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</si>
  <si>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</si>
  <si>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</si>
  <si>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</si>
  <si>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</si>
  <si>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</si>
  <si>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</si>
  <si>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</si>
  <si>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</si>
  <si>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</si>
  <si>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</si>
  <si>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</si>
  <si>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</si>
  <si>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</si>
  <si>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</si>
  <si>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</si>
  <si>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</si>
  <si>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</si>
  <si>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</si>
  <si>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</si>
  <si>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</si>
  <si>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</si>
  <si>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</si>
  <si>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</si>
  <si>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</si>
  <si>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</si>
  <si>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</si>
  <si>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</si>
  <si>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</si>
  <si>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</si>
  <si>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</si>
  <si>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</si>
  <si>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</si>
  <si>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</si>
  <si>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</si>
  <si>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</si>
  <si>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</si>
  <si>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</si>
  <si>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</si>
  <si>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</si>
  <si>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</si>
  <si>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</si>
  <si>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</si>
  <si>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</si>
  <si>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</si>
  <si>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</si>
  <si>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</si>
  <si>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</si>
  <si>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</si>
  <si>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</si>
  <si>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</si>
  <si>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</si>
  <si>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</si>
  <si>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</si>
  <si>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</si>
  <si>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</si>
  <si>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</si>
  <si>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</si>
  <si>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</si>
  <si>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</si>
  <si>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</si>
  <si>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</si>
  <si>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</si>
  <si>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</si>
  <si>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</si>
  <si>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</si>
  <si>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</si>
  <si>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</si>
  <si>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</si>
  <si>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</si>
  <si>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</si>
  <si>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</si>
  <si>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</si>
  <si>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</si>
  <si>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</si>
  <si>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</si>
  <si>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</si>
  <si>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</si>
  <si>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</si>
  <si>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</si>
  <si>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</si>
  <si>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</si>
  <si>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</si>
  <si>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</si>
  <si>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</si>
  <si>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</si>
  <si>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</si>
  <si>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</si>
  <si>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</si>
  <si>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</si>
  <si>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</si>
  <si>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</si>
  <si>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</si>
  <si>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</si>
  <si>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</si>
  <si>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</si>
  <si>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</si>
  <si>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</si>
  <si>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</si>
  <si>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</si>
  <si>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</si>
  <si>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</si>
  <si>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</si>
  <si>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</si>
  <si>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</si>
  <si>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</si>
  <si>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</si>
  <si>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</si>
  <si>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</si>
  <si>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</si>
  <si>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</si>
  <si>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</si>
  <si>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</si>
  <si>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</si>
  <si>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</si>
  <si>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</si>
  <si>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</si>
  <si>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</si>
  <si>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</si>
  <si>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</si>
  <si>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</si>
  <si>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</si>
  <si>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</si>
  <si>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</si>
  <si>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</si>
  <si>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</si>
  <si>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</si>
  <si>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</si>
  <si>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</si>
  <si>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</si>
  <si>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</si>
  <si>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</si>
  <si>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</si>
  <si>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</si>
  <si>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</si>
  <si>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</si>
  <si>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</si>
  <si>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</si>
  <si>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</si>
  <si>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</si>
  <si>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</si>
  <si>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</si>
  <si>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</si>
  <si>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</si>
  <si>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</si>
  <si>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</si>
  <si>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</si>
  <si>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</si>
  <si>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</si>
  <si>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</si>
  <si>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</si>
  <si>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</si>
  <si>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</si>
  <si>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</si>
  <si>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</si>
  <si>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</si>
  <si>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</si>
  <si>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</si>
  <si>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</si>
  <si>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</si>
  <si>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</si>
  <si>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</si>
  <si>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</si>
  <si>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</si>
  <si>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</si>
  <si>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</si>
  <si>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</si>
  <si>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</si>
  <si>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</si>
  <si>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</si>
  <si>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</si>
  <si>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</si>
  <si>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</si>
  <si>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</si>
  <si>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</si>
  <si>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</si>
  <si>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</si>
  <si>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</si>
  <si>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</si>
  <si>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</si>
  <si>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</si>
  <si>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</si>
  <si>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</si>
  <si>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</si>
  <si>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</si>
  <si>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</si>
  <si>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</si>
  <si>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</si>
  <si>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</si>
  <si>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</si>
  <si>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</si>
  <si>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</si>
  <si>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</si>
  <si>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</si>
  <si>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</si>
  <si>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</si>
  <si>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</si>
  <si>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</si>
  <si>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</si>
  <si>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</si>
  <si>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</si>
  <si>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</si>
  <si>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</si>
  <si>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</si>
  <si>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</si>
  <si>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</si>
  <si>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</si>
  <si>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</si>
  <si>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</si>
  <si>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</si>
  <si>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</si>
  <si>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</si>
  <si>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</si>
  <si>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</si>
  <si>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</si>
  <si>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</si>
  <si>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</si>
  <si>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</si>
  <si>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</si>
  <si>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</si>
  <si>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</si>
  <si>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</si>
  <si>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</si>
  <si>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</si>
  <si>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</si>
  <si>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</si>
  <si>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</si>
  <si>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</si>
  <si>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</si>
  <si>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</si>
  <si>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</si>
  <si>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</si>
  <si>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</si>
  <si>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</si>
  <si>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</si>
  <si>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</si>
  <si>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</si>
  <si>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</si>
  <si>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</si>
  <si>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</si>
  <si>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</si>
  <si>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</si>
  <si>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</si>
  <si>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</si>
  <si>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</si>
  <si>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</si>
  <si>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</si>
  <si>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</si>
  <si>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</si>
  <si>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</si>
  <si>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</si>
  <si>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</si>
  <si>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</si>
  <si>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</si>
  <si>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</si>
  <si>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</si>
  <si>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</si>
  <si>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</si>
  <si>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</si>
  <si>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</si>
  <si>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</si>
  <si>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</si>
  <si>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</si>
  <si>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</si>
  <si>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</si>
  <si>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</si>
  <si>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</si>
  <si>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</si>
  <si>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</si>
  <si>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</si>
  <si>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</si>
  <si>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</si>
  <si>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</si>
  <si>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</si>
  <si>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</si>
  <si>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</si>
  <si>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</si>
  <si>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</si>
  <si>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</si>
  <si>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</si>
  <si>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</si>
  <si>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</si>
  <si>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</si>
  <si>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</si>
  <si>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</si>
  <si>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</si>
  <si>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</si>
  <si>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</si>
  <si>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</si>
  <si>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</si>
  <si>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</si>
  <si>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</si>
  <si>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</si>
  <si>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</si>
  <si>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</si>
  <si>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</si>
  <si>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</si>
  <si>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</si>
  <si>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</si>
  <si>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</si>
  <si>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</si>
  <si>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</si>
  <si>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</si>
  <si>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</si>
  <si>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</si>
  <si>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</si>
  <si>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</si>
  <si>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</si>
  <si>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</si>
  <si>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</si>
  <si>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</si>
  <si>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</si>
  <si>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</si>
  <si>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</si>
  <si>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</si>
  <si>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</si>
  <si>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</si>
  <si>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</si>
  <si>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</si>
  <si>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</si>
  <si>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</si>
  <si>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</si>
  <si>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</si>
  <si>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</si>
  <si>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</si>
  <si>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</si>
  <si>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</si>
  <si>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</si>
  <si>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</si>
  <si>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</si>
  <si>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</si>
  <si>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</si>
  <si>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</si>
  <si>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</si>
  <si>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</si>
  <si>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</si>
  <si>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</si>
  <si>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</si>
  <si>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</si>
  <si>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</si>
  <si>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</si>
  <si>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</si>
  <si>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</si>
  <si>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</si>
  <si>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</si>
  <si>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</si>
  <si>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</si>
  <si>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</si>
  <si>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</si>
  <si>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</si>
  <si>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</si>
  <si>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</si>
  <si>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</si>
  <si>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</si>
  <si>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</si>
  <si>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</si>
  <si>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</si>
  <si>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</si>
  <si>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</si>
  <si>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</si>
  <si>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</si>
  <si>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</si>
  <si>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</si>
  <si>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</si>
  <si>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</si>
  <si>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</si>
  <si>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</si>
  <si>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</si>
  <si>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</si>
  <si>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</si>
  <si>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</si>
  <si>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</si>
  <si>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</si>
  <si>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</si>
  <si>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</si>
  <si>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</si>
  <si>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</si>
  <si>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</si>
  <si>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</si>
  <si>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</si>
  <si>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</si>
  <si>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</si>
  <si>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</si>
  <si>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</si>
  <si>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</si>
  <si>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</si>
  <si>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</si>
  <si>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</si>
  <si>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</si>
  <si>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</si>
  <si>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</si>
  <si>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</si>
  <si>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</si>
  <si>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</si>
  <si>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</si>
  <si>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</si>
  <si>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</si>
  <si>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</si>
  <si>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</si>
  <si>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</si>
  <si>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</si>
  <si>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</si>
  <si>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</si>
  <si>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</si>
  <si>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</si>
  <si>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</si>
  <si>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</si>
  <si>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</si>
  <si>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</si>
  <si>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</si>
  <si>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</si>
  <si>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</si>
  <si>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</si>
  <si>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</si>
  <si>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</si>
  <si>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</si>
  <si>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</si>
  <si>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</si>
  <si>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</si>
  <si>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</si>
  <si>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</si>
  <si>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</si>
  <si>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</si>
  <si>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</si>
  <si>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</si>
  <si>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</si>
  <si>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</si>
  <si>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</si>
  <si>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</si>
  <si>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</si>
  <si>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</si>
  <si>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</si>
  <si>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</si>
  <si>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</si>
  <si>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</si>
  <si>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</si>
  <si>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</si>
  <si>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</si>
  <si>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</si>
  <si>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</si>
  <si>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</si>
  <si>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</si>
  <si>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</si>
  <si>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</si>
  <si>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</si>
  <si>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</si>
  <si>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</si>
  <si>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</si>
  <si>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</si>
  <si>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</si>
  <si>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</si>
  <si>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</si>
  <si>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</si>
  <si>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</si>
  <si>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</si>
  <si>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</si>
  <si>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</si>
  <si>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</si>
  <si>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</si>
  <si>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</si>
  <si>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</si>
  <si>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</si>
  <si>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</si>
  <si>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</si>
  <si>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</si>
  <si>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</si>
  <si>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</si>
  <si>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</si>
  <si>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</si>
  <si>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</si>
  <si>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</si>
  <si>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</si>
  <si>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</si>
  <si>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</si>
  <si>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</si>
  <si>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</si>
  <si>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</si>
  <si>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</si>
  <si>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</si>
  <si>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</si>
  <si>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</si>
  <si>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</si>
  <si>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</si>
  <si>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</si>
  <si>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</si>
  <si>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</si>
  <si>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</si>
  <si>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</si>
  <si>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</si>
  <si>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</si>
  <si>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</si>
  <si>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</si>
  <si>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</si>
  <si>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</si>
  <si>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</si>
  <si>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</si>
  <si>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</si>
  <si>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</si>
  <si>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</si>
  <si>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</si>
  <si>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</si>
  <si>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</si>
  <si>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</si>
  <si>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</si>
  <si>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</si>
  <si>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</si>
  <si>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</si>
  <si>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</si>
  <si>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</si>
  <si>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</si>
  <si>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</si>
  <si>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</si>
  <si>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</si>
  <si>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</si>
  <si>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</si>
  <si>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</si>
  <si>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</si>
  <si>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</si>
  <si>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</si>
  <si>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</si>
  <si>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</si>
  <si>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</si>
  <si>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</si>
  <si>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</si>
  <si>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</si>
  <si>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</si>
  <si>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</si>
  <si>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</si>
  <si>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</si>
  <si>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</si>
  <si>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</si>
  <si>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</si>
  <si>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</si>
  <si>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</si>
  <si>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</si>
  <si>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</si>
  <si>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</si>
  <si>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</si>
  <si>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</si>
  <si>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</si>
  <si>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</si>
  <si>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</si>
  <si>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</si>
  <si>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</si>
  <si>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</si>
  <si>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</si>
  <si>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</si>
  <si>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</si>
  <si>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</si>
  <si>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</si>
  <si>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</si>
  <si>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</si>
  <si>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</si>
  <si>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</si>
  <si>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</si>
  <si>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</si>
  <si>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</si>
  <si>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</si>
  <si>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</si>
  <si>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</si>
  <si>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</si>
  <si>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</si>
  <si>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</si>
  <si>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</si>
  <si>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</si>
  <si>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</si>
  <si>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</si>
  <si>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</si>
  <si>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</si>
  <si>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</si>
  <si>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</si>
  <si>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</si>
  <si>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</si>
  <si>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</si>
  <si>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</si>
  <si>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</si>
  <si>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</si>
  <si>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</si>
  <si>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</si>
  <si>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</si>
  <si>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</si>
  <si>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</si>
  <si>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</si>
  <si>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</si>
  <si>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</si>
  <si>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</si>
  <si>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</si>
  <si>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</si>
  <si>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</si>
  <si>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</si>
  <si>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</si>
  <si>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</si>
  <si>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</si>
  <si>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</si>
  <si>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</si>
  <si>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</si>
  <si>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</si>
  <si>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</si>
  <si>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</si>
  <si>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</si>
  <si>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</si>
  <si>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</si>
  <si>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</si>
  <si>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</si>
  <si>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</si>
  <si>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</si>
  <si>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</si>
  <si>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</si>
  <si>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</si>
  <si>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</si>
  <si>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</si>
  <si>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</si>
  <si>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</si>
  <si>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</si>
  <si>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</si>
  <si>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</si>
  <si>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</si>
  <si>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</si>
  <si>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</si>
  <si>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</si>
  <si>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</si>
  <si>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</si>
  <si>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</si>
  <si>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</si>
  <si>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</si>
  <si>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</si>
  <si>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</si>
  <si>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</si>
  <si>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</si>
  <si>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</si>
  <si>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</si>
  <si>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</si>
  <si>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</si>
  <si>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</si>
  <si>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</si>
  <si>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</si>
  <si>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</si>
  <si>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</si>
  <si>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</si>
  <si>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</si>
  <si>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</si>
  <si>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</si>
  <si>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</si>
  <si>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</si>
  <si>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</si>
  <si>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</si>
  <si>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</si>
  <si>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</si>
  <si>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</si>
  <si>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</si>
  <si>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</si>
  <si>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</si>
  <si>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</si>
  <si>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</si>
  <si>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</si>
  <si>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</si>
  <si>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</si>
  <si>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</si>
  <si>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</si>
  <si>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</si>
  <si>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</si>
  <si>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</si>
  <si>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</si>
  <si>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</si>
  <si>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</si>
  <si>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</si>
  <si>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</si>
  <si>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</si>
  <si>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</si>
  <si>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</si>
  <si>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</si>
  <si>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</si>
  <si>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</si>
  <si>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</si>
  <si>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</si>
  <si>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</si>
  <si>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</si>
  <si>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</si>
  <si>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</si>
  <si>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</si>
  <si>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</si>
  <si>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</si>
  <si>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</si>
  <si>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</si>
  <si>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</si>
  <si>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</si>
  <si>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</si>
  <si>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</si>
  <si>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</si>
  <si>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</si>
  <si>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</si>
  <si>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</si>
  <si>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</si>
  <si>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</si>
  <si>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</si>
  <si>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</si>
  <si>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</si>
  <si>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</si>
  <si>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</si>
  <si>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</si>
  <si>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</si>
  <si>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</si>
  <si>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</si>
  <si>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</si>
  <si>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</si>
  <si>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</si>
  <si>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</si>
  <si>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</si>
  <si>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</si>
  <si>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</si>
  <si>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</si>
  <si>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</si>
  <si>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</si>
  <si>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</si>
  <si>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</si>
  <si>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</si>
  <si>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</si>
  <si>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</si>
  <si>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</si>
  <si>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</si>
  <si>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</si>
  <si>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</si>
  <si>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</si>
  <si>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</si>
  <si>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</si>
  <si>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</si>
  <si>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</si>
  <si>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</si>
  <si>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</si>
  <si>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</si>
  <si>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</si>
  <si>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</si>
  <si>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</si>
  <si>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</si>
  <si>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</si>
  <si>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</si>
  <si>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</si>
  <si>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</si>
  <si>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</si>
  <si>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</si>
  <si>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</si>
  <si>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</si>
  <si>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</si>
  <si>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</si>
  <si>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</si>
  <si>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</si>
  <si>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</si>
  <si>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</si>
  <si>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</si>
  <si>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</si>
  <si>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</si>
  <si>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</si>
  <si>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</si>
  <si>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</si>
  <si>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</si>
  <si>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</si>
  <si>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</si>
  <si>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</si>
  <si>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</si>
  <si>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</si>
  <si>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</si>
  <si>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</si>
  <si>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</si>
  <si>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</si>
  <si>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</si>
  <si>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</si>
  <si>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</si>
  <si>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</si>
  <si>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</si>
  <si>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</si>
  <si>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</si>
  <si>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</si>
  <si>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</si>
  <si>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</si>
  <si>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</si>
  <si>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</si>
  <si>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</si>
  <si>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</si>
  <si>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</si>
  <si>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</si>
  <si>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</si>
  <si>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</si>
  <si>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</si>
  <si>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</si>
  <si>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</si>
  <si>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</si>
  <si>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</si>
  <si>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</si>
  <si>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</si>
  <si>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</si>
  <si>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</si>
  <si>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</si>
  <si>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</si>
  <si>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</si>
  <si>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</si>
  <si>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</si>
  <si>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</si>
  <si>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</si>
  <si>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</si>
  <si>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</si>
  <si>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</si>
  <si>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</si>
  <si>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</si>
  <si>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</si>
  <si>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</si>
  <si>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</si>
  <si>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</si>
  <si>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</si>
  <si>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</si>
  <si>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</si>
  <si>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</si>
  <si>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</si>
  <si>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</si>
  <si>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</si>
  <si>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</si>
  <si>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</si>
  <si>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</si>
  <si>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</si>
  <si>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</si>
  <si>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</si>
  <si>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</si>
  <si>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</si>
  <si>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</si>
  <si>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</si>
  <si>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</si>
  <si>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</si>
  <si>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</si>
  <si>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</si>
  <si>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</si>
  <si>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</si>
  <si>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</si>
  <si>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</si>
  <si>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</si>
  <si>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</si>
  <si>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</si>
  <si>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</si>
  <si>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</si>
  <si>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</si>
  <si>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</si>
  <si>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</si>
  <si>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</si>
  <si>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</si>
  <si>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</si>
  <si>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</si>
  <si>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</si>
  <si>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</si>
  <si>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</si>
  <si>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</si>
  <si>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</si>
  <si>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</si>
  <si>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</si>
  <si>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</si>
  <si>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</si>
  <si>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</si>
  <si>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</si>
  <si>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</si>
  <si>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</si>
  <si>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</si>
  <si>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</si>
  <si>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</si>
  <si>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</si>
  <si>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</si>
  <si>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</si>
  <si>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</si>
  <si>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</si>
  <si>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</si>
  <si>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</si>
  <si>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</si>
  <si>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</si>
  <si>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</si>
  <si>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</si>
  <si>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</si>
  <si>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</si>
  <si>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</si>
  <si>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</si>
  <si>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</si>
  <si>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</si>
  <si>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</si>
  <si>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</si>
  <si>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</si>
  <si>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</si>
  <si>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</si>
  <si>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</si>
  <si>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</si>
  <si>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</si>
  <si>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</si>
  <si>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</si>
  <si>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</si>
  <si>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</si>
  <si>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</si>
  <si>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</si>
  <si>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</si>
  <si>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</si>
  <si>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</si>
  <si>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</si>
  <si>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</si>
  <si>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</si>
  <si>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</si>
  <si>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</si>
  <si>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</si>
  <si>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</si>
  <si>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</si>
  <si>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</si>
  <si>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</si>
  <si>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</si>
  <si>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</si>
  <si>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</si>
  <si>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</si>
  <si>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</si>
  <si>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</si>
  <si>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</si>
  <si>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</si>
  <si>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</si>
  <si>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</si>
  <si>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</si>
  <si>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</si>
  <si>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</si>
  <si>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</si>
  <si>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</si>
  <si>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</si>
  <si>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</si>
  <si>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</si>
  <si>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</si>
  <si>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</si>
  <si>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</si>
  <si>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</si>
  <si>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</si>
  <si>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</si>
  <si>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</si>
  <si>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</si>
  <si>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</si>
  <si>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</si>
  <si>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</si>
  <si>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</si>
  <si>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</si>
  <si>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</si>
  <si>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</si>
  <si>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</si>
  <si>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</si>
  <si>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</si>
  <si>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</si>
  <si>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</si>
  <si>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</si>
  <si>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</si>
  <si>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</si>
  <si>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</si>
  <si>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</si>
  <si>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</si>
  <si>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</si>
  <si>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</si>
  <si>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</si>
  <si>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</si>
  <si>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</si>
  <si>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</si>
  <si>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</si>
  <si>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</si>
  <si>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</si>
  <si>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</si>
  <si>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</si>
  <si>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</si>
  <si>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</si>
  <si>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</si>
  <si>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</si>
  <si>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</si>
  <si>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</si>
  <si>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</si>
  <si>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</si>
  <si>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</si>
  <si>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</si>
  <si>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</si>
  <si>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</si>
  <si>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</si>
  <si>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</si>
  <si>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</si>
  <si>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</si>
  <si>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</si>
  <si>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</si>
  <si>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</si>
  <si>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</si>
  <si>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</si>
  <si>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</si>
  <si>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</si>
  <si>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</si>
  <si>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</si>
  <si>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</si>
  <si>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</si>
  <si>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</si>
  <si>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</si>
  <si>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</si>
  <si>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</si>
  <si>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</si>
  <si>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</si>
  <si>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</si>
  <si>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</si>
  <si>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</si>
  <si>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</si>
  <si>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</si>
  <si>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</si>
  <si>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</si>
  <si>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</si>
  <si>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</si>
  <si>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</si>
  <si>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</si>
  <si>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</si>
  <si>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</si>
  <si>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</si>
  <si>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</si>
  <si>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</si>
  <si>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</si>
  <si>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</si>
  <si>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</si>
  <si>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</si>
  <si>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</si>
  <si>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</si>
  <si>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</si>
  <si>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</si>
  <si>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</si>
  <si>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</si>
  <si>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</si>
  <si>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</si>
  <si>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</si>
  <si>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</si>
  <si>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</si>
  <si>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</si>
  <si>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</si>
  <si>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</si>
  <si>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</si>
  <si>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</si>
  <si>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</si>
  <si>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</si>
  <si>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</si>
  <si>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</si>
  <si>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</si>
  <si>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</si>
  <si>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</si>
  <si>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</si>
  <si>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</si>
  <si>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</si>
  <si>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</si>
  <si>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</si>
  <si>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</si>
  <si>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</si>
  <si>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</si>
  <si>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</si>
  <si>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</si>
  <si>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</si>
  <si>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</si>
  <si>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</si>
  <si>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</si>
  <si>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</si>
  <si>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</si>
  <si>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</si>
  <si>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</si>
  <si>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</si>
  <si>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</si>
  <si>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</si>
  <si>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</si>
  <si>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</si>
  <si>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</si>
  <si>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</si>
  <si>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</si>
  <si>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</si>
  <si>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</si>
  <si>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</si>
  <si>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</si>
  <si>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</si>
  <si>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</si>
  <si>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</si>
  <si>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</si>
  <si>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</si>
  <si>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</si>
  <si>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</si>
  <si>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</si>
  <si>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</si>
  <si>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</si>
  <si>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</si>
  <si>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</si>
  <si>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</si>
  <si>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</si>
  <si>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</si>
  <si>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</si>
  <si>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</si>
  <si>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</si>
  <si>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</si>
  <si>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</si>
  <si>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</si>
  <si>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</si>
  <si>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</si>
  <si>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</si>
  <si>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</si>
  <si>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</si>
  <si>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</si>
  <si>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</si>
  <si>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</si>
  <si>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</si>
  <si>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</si>
  <si>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</si>
  <si>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</si>
  <si>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</si>
  <si>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</si>
  <si>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</si>
  <si>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</si>
  <si>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</si>
  <si>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</si>
  <si>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</si>
  <si>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</si>
  <si>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</si>
  <si>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</si>
  <si>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</si>
  <si>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</si>
  <si>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</si>
  <si>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</si>
  <si>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</si>
  <si>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</si>
  <si>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</si>
  <si>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</si>
  <si>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</si>
  <si>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</si>
  <si>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</si>
  <si>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</si>
  <si>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</si>
  <si>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</si>
  <si>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</si>
  <si>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</si>
  <si>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</si>
  <si>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</si>
  <si>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</si>
  <si>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</si>
  <si>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</si>
  <si>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</si>
  <si>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</si>
  <si>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</si>
  <si>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</si>
  <si>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</si>
  <si>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</si>
  <si>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</si>
  <si>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</si>
  <si>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</si>
  <si>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</si>
  <si>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</si>
  <si>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</si>
  <si>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</si>
  <si>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</si>
  <si>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</si>
  <si>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</si>
  <si>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</si>
  <si>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</si>
  <si>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</si>
  <si>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</si>
  <si>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</si>
  <si>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</si>
  <si>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</si>
  <si>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</si>
  <si>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</si>
  <si>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</si>
  <si>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</si>
  <si>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</si>
  <si>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</si>
  <si>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</si>
  <si>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</si>
  <si>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</si>
  <si>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</si>
  <si>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</si>
  <si>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</si>
  <si>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</si>
  <si>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</si>
  <si>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</si>
  <si>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</si>
  <si>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</si>
  <si>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</si>
  <si>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</si>
  <si>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</si>
  <si>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</si>
  <si>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</si>
  <si>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</si>
  <si>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</si>
  <si>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</si>
  <si>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</si>
  <si>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</si>
  <si>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</si>
  <si>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</si>
  <si>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</si>
  <si>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</si>
  <si>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</si>
  <si>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</si>
  <si>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</si>
  <si>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</si>
  <si>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</si>
  <si>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</si>
  <si>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</si>
  <si>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</si>
  <si>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</si>
  <si>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</si>
  <si>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</si>
  <si>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</si>
  <si>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</si>
  <si>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</si>
  <si>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</si>
  <si>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</si>
  <si>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</si>
  <si>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</si>
  <si>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</si>
  <si>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</si>
  <si>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</si>
  <si>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</si>
  <si>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</si>
  <si>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</si>
  <si>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</si>
  <si>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</si>
  <si>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</si>
  <si>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</si>
  <si>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</si>
  <si>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</si>
  <si>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</si>
  <si>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</si>
  <si>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</si>
  <si>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</si>
  <si>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</si>
  <si>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</si>
  <si>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</si>
  <si>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</si>
  <si>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</si>
  <si>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</si>
  <si>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</si>
  <si>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</si>
  <si>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</si>
  <si>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</si>
  <si>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</si>
  <si>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</si>
  <si>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</si>
  <si>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</si>
  <si>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</si>
  <si>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</si>
  <si>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</si>
  <si>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</si>
  <si>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</si>
  <si>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</si>
  <si>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</si>
  <si>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</si>
  <si>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</si>
  <si>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</si>
  <si>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</si>
  <si>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</si>
  <si>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</si>
  <si>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</si>
  <si>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</si>
  <si>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</si>
  <si>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</si>
  <si>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</si>
  <si>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</si>
  <si>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</si>
  <si>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</si>
  <si>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</si>
  <si>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</si>
  <si>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</si>
  <si>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</si>
  <si>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</si>
  <si>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</si>
  <si>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</si>
  <si>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</si>
  <si>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</si>
  <si>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</si>
  <si>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</si>
  <si>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</si>
  <si>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</si>
  <si>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</si>
  <si>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</si>
  <si>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</si>
  <si>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</si>
  <si>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</si>
  <si>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</si>
  <si>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</si>
  <si>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</si>
  <si>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</si>
  <si>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</si>
  <si>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</si>
  <si>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</si>
  <si>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</si>
  <si>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</si>
  <si>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</si>
  <si>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</si>
  <si>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</si>
  <si>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</si>
  <si>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</si>
  <si>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</si>
  <si>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</si>
  <si>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</si>
  <si>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</si>
  <si>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</si>
  <si>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</si>
  <si>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</si>
  <si>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</si>
  <si>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</si>
  <si>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</si>
  <si>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</si>
  <si>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</si>
  <si>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</si>
  <si>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</si>
  <si>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</si>
  <si>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</si>
  <si>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</si>
  <si>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</si>
  <si>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</si>
  <si>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</si>
  <si>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</si>
  <si>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</si>
  <si>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</si>
  <si>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</si>
  <si>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</si>
  <si>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</si>
  <si>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</si>
  <si>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</si>
  <si>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</si>
  <si>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</si>
  <si>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</si>
  <si>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</si>
  <si>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</si>
  <si>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</si>
  <si>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</si>
  <si>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</si>
  <si>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</si>
  <si>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</si>
  <si>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</si>
  <si>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</si>
  <si>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</si>
  <si>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</si>
  <si>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</si>
  <si>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</si>
  <si>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</si>
  <si>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</si>
  <si>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</si>
  <si>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</si>
  <si>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</si>
  <si>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</si>
  <si>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</si>
  <si>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</si>
  <si>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</si>
  <si>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</si>
  <si>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</si>
  <si>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</si>
  <si>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</si>
  <si>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</si>
  <si>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</si>
  <si>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</si>
  <si>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</si>
  <si>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</si>
  <si>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</si>
  <si>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</si>
  <si>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</si>
  <si>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</si>
  <si>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</si>
  <si>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</si>
  <si>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</si>
  <si>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</si>
  <si>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</si>
  <si>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</si>
  <si>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</si>
  <si>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</si>
  <si>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</si>
  <si>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</si>
  <si>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</si>
  <si>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</si>
  <si>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</si>
  <si>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</si>
  <si>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</si>
  <si>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</si>
  <si>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</si>
  <si>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</si>
  <si>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</si>
  <si>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</si>
  <si>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</si>
  <si>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</si>
  <si>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</si>
  <si>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</si>
  <si>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</si>
  <si>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</si>
  <si>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</si>
  <si>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</si>
  <si>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</si>
  <si>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</si>
  <si>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</si>
  <si>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</si>
  <si>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</si>
  <si>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</si>
  <si>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</si>
  <si>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</si>
  <si>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</si>
  <si>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</si>
  <si>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</si>
  <si>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</si>
  <si>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</si>
  <si>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</si>
  <si>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</si>
  <si>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</si>
  <si>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</si>
  <si>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</si>
  <si>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</si>
  <si>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</si>
  <si>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</si>
  <si>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</si>
  <si>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</si>
  <si>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</si>
  <si>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</si>
  <si>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</si>
  <si>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</si>
  <si>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</si>
  <si>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</si>
  <si>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</si>
  <si>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</si>
  <si>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</si>
  <si>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</si>
  <si>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</si>
  <si>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</si>
  <si>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</si>
  <si>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</si>
  <si>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</si>
  <si>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</si>
  <si>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</si>
  <si>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</si>
  <si>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</si>
  <si>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</si>
  <si>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</si>
  <si>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</si>
  <si>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</si>
  <si>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</si>
  <si>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</si>
  <si>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</si>
  <si>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</si>
  <si>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</si>
  <si>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</si>
  <si>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</si>
  <si>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</si>
  <si>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</si>
  <si>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</si>
  <si>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</si>
  <si>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</si>
  <si>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</si>
  <si>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</si>
  <si>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</si>
  <si>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</si>
  <si>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</si>
  <si>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</si>
  <si>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</si>
  <si>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</si>
  <si>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</si>
  <si>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</si>
  <si>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</si>
  <si>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</si>
  <si>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</si>
  <si>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</si>
  <si>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</si>
  <si>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</si>
  <si>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</si>
  <si>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</si>
  <si>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</si>
  <si>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</si>
  <si>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</si>
  <si>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</si>
  <si>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</si>
  <si>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</si>
  <si>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</si>
  <si>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</si>
  <si>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</si>
  <si>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</si>
  <si>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</si>
  <si>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</si>
  <si>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</si>
  <si>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</si>
  <si>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</si>
  <si>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</si>
  <si>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</si>
  <si>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</si>
  <si>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</si>
  <si>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</si>
  <si>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</si>
  <si>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</si>
  <si>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</si>
  <si>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</si>
  <si>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</si>
  <si>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</si>
  <si>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</si>
  <si>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</si>
  <si>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</si>
  <si>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</si>
  <si>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</si>
  <si>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</si>
  <si>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</si>
  <si>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</si>
  <si>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</si>
  <si>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</si>
  <si>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</si>
  <si>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</si>
  <si>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</si>
  <si>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</si>
  <si>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</si>
  <si>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</si>
  <si>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</si>
  <si>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</si>
  <si>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</si>
  <si>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</si>
  <si>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</si>
  <si>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</si>
  <si>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</si>
  <si>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</si>
  <si>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</si>
  <si>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</si>
  <si>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</si>
  <si>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</si>
  <si>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</si>
  <si>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</si>
  <si>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</si>
  <si>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</si>
  <si>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</si>
  <si>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</si>
  <si>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</si>
  <si>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</si>
  <si>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</si>
  <si>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</si>
  <si>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</si>
  <si>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</si>
  <si>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</si>
  <si>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</si>
  <si>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</si>
  <si>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</si>
  <si>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</si>
  <si>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</si>
  <si>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</si>
  <si>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</si>
  <si>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</si>
  <si>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</si>
  <si>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</si>
  <si>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</si>
  <si>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</si>
  <si>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</si>
  <si>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</si>
  <si>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</si>
  <si>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</si>
  <si>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</si>
  <si>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</si>
  <si>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</si>
  <si>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</si>
  <si>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</si>
  <si>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</si>
  <si>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</si>
  <si>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</si>
  <si>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</si>
  <si>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</si>
  <si>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</si>
  <si>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</si>
  <si>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</si>
  <si>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</si>
  <si>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</si>
  <si>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</si>
  <si>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</si>
  <si>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</si>
  <si>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</si>
  <si>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</si>
  <si>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</si>
  <si>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</si>
  <si>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</si>
  <si>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</si>
  <si>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</si>
  <si>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</si>
  <si>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</si>
  <si>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</si>
  <si>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</si>
  <si>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</si>
  <si>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</si>
  <si>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</si>
  <si>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</si>
  <si>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</si>
  <si>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</si>
  <si>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</si>
  <si>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</si>
  <si>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</si>
  <si>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</si>
  <si>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</si>
  <si>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</si>
  <si>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</si>
  <si>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</si>
  <si>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</si>
  <si>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</si>
  <si>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</si>
  <si>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</si>
  <si>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</si>
  <si>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</si>
  <si>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</si>
  <si>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</si>
  <si>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</si>
  <si>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</si>
  <si>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</si>
  <si>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</si>
  <si>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</si>
  <si>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</si>
  <si>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</si>
  <si>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</si>
  <si>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</si>
  <si>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</si>
  <si>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</si>
  <si>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</si>
  <si>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</si>
  <si>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</si>
  <si>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</si>
  <si>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</si>
  <si>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</si>
  <si>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</si>
  <si>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</si>
  <si>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</si>
  <si>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</si>
  <si>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</si>
  <si>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</si>
  <si>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</si>
  <si>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</si>
  <si>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</si>
  <si>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</si>
  <si>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</si>
  <si>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</si>
  <si>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</si>
  <si>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</si>
  <si>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</si>
  <si>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</si>
  <si>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</si>
  <si>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</si>
  <si>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</si>
  <si>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</si>
  <si>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</si>
  <si>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</si>
  <si>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</si>
  <si>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</si>
  <si>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</si>
  <si>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</si>
  <si>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</si>
  <si>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</si>
  <si>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</si>
  <si>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</si>
  <si>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</si>
  <si>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</si>
  <si>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</si>
  <si>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</si>
  <si>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</si>
  <si>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</si>
  <si>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</si>
  <si>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</si>
  <si>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</si>
  <si>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</si>
  <si>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</si>
  <si>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</si>
  <si>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</si>
  <si>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</si>
  <si>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</si>
  <si>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</si>
  <si>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</si>
  <si>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</si>
  <si>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</si>
  <si>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</si>
  <si>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</si>
  <si>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</si>
  <si>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</si>
  <si>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</si>
  <si>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</si>
  <si>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</si>
  <si>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</si>
  <si>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</si>
  <si>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</si>
  <si>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</si>
  <si>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</si>
  <si>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</si>
  <si>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</si>
  <si>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</si>
  <si>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</si>
  <si>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</si>
  <si>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</si>
  <si>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</si>
  <si>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</si>
  <si>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</si>
  <si>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</si>
  <si>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</si>
  <si>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</si>
  <si>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</si>
  <si>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</si>
  <si>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</si>
  <si>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</si>
  <si>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</si>
  <si>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</si>
  <si>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</si>
  <si>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</si>
  <si>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</si>
  <si>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</si>
  <si>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</si>
  <si>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</si>
  <si>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</si>
  <si>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</si>
  <si>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</si>
  <si>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</si>
  <si>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</si>
  <si>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</si>
  <si>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</si>
  <si>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</si>
  <si>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</si>
  <si>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</si>
  <si>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</si>
  <si>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</si>
  <si>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</si>
  <si>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</si>
  <si>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</si>
  <si>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</si>
  <si>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</si>
  <si>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</si>
  <si>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</si>
  <si>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</si>
  <si>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</si>
  <si>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</si>
  <si>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</si>
  <si>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</si>
  <si>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</si>
  <si>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</si>
  <si>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</si>
  <si>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</si>
  <si>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</si>
  <si>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</si>
  <si>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</si>
  <si>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</si>
  <si>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</si>
  <si>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</si>
  <si>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</si>
  <si>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</si>
  <si>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</si>
  <si>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</si>
  <si>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</si>
  <si>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</si>
  <si>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</si>
  <si>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</si>
  <si>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</si>
  <si>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</si>
  <si>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</si>
  <si>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</si>
  <si>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</si>
  <si>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</si>
  <si>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</si>
  <si>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</si>
  <si>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</si>
  <si>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</si>
  <si>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</si>
  <si>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</si>
  <si>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</si>
  <si>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</si>
  <si>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</si>
  <si>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</si>
  <si>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</si>
  <si>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</si>
  <si>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</si>
  <si>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</si>
  <si>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</si>
  <si>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</si>
  <si>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</si>
  <si>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</si>
  <si>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</si>
  <si>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</si>
  <si>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</si>
  <si>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</si>
  <si>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</si>
  <si>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</si>
  <si>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</si>
  <si>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</si>
  <si>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</si>
  <si>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</si>
  <si>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</si>
  <si>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</si>
  <si>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</si>
  <si>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</si>
  <si>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</si>
  <si>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</si>
  <si>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</si>
  <si>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</si>
  <si>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</si>
  <si>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</si>
  <si>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</si>
  <si>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</si>
  <si>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</si>
  <si>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</si>
  <si>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</si>
  <si>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</si>
  <si>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</si>
  <si>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</si>
  <si>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</si>
  <si>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</si>
  <si>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</si>
  <si>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</si>
  <si>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</si>
  <si>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</si>
  <si>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</si>
  <si>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</si>
  <si>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</si>
  <si>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</si>
  <si>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</si>
  <si>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</si>
  <si>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</si>
  <si>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</si>
  <si>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</si>
  <si>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</si>
  <si>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</si>
  <si>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</si>
  <si>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</si>
  <si>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</si>
  <si>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</si>
  <si>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</si>
  <si>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</si>
  <si>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</si>
  <si>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</si>
  <si>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</si>
  <si>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</si>
  <si>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</si>
  <si>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</si>
  <si>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</si>
  <si>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</si>
  <si>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</si>
  <si>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</si>
  <si>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</si>
  <si>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</si>
  <si>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</si>
  <si>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</si>
  <si>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</si>
  <si>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</si>
  <si>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</si>
  <si>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</si>
  <si>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</si>
  <si>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</si>
  <si>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</si>
  <si>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</si>
  <si>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</si>
  <si>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</si>
  <si>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</si>
  <si>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</si>
  <si>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</si>
  <si>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</si>
  <si>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</si>
  <si>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</si>
  <si>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</si>
  <si>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</si>
  <si>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</si>
  <si>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</si>
  <si>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</si>
  <si>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</si>
  <si>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</si>
  <si>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</si>
  <si>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</si>
  <si>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</si>
  <si>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</si>
  <si>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</si>
  <si>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</si>
  <si>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</si>
  <si>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</si>
  <si>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</si>
  <si>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</si>
  <si>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</si>
  <si>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</si>
  <si>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</si>
  <si>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</si>
  <si>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</si>
  <si>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</si>
  <si>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</si>
  <si>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</si>
  <si>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</si>
  <si>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</si>
  <si>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</si>
  <si>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</si>
  <si>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</si>
  <si>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</si>
  <si>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</si>
  <si>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</si>
  <si>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</si>
  <si>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</si>
  <si>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</si>
  <si>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</si>
  <si>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</si>
  <si>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</si>
  <si>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</si>
  <si>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</si>
  <si>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</si>
  <si>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</si>
  <si>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</si>
  <si>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</si>
  <si>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</si>
  <si>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</si>
  <si>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</si>
  <si>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</si>
  <si>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</si>
  <si>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</si>
  <si>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</si>
  <si>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</si>
  <si>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</si>
  <si>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</si>
  <si>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</si>
  <si>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</si>
  <si>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</si>
  <si>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</si>
  <si>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</si>
  <si>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</si>
  <si>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</si>
  <si>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</si>
  <si>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</si>
  <si>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</si>
  <si>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</si>
  <si>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</si>
  <si>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</si>
  <si>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</si>
  <si>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</si>
  <si>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</si>
  <si>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</si>
  <si>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</si>
  <si>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</si>
  <si>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</si>
  <si>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</si>
  <si>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</si>
  <si>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</si>
  <si>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</si>
  <si>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</si>
  <si>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</si>
  <si>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</si>
  <si>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</si>
  <si>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</si>
  <si>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</si>
  <si>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</si>
  <si>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</si>
  <si>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</si>
  <si>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</si>
  <si>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</si>
  <si>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</si>
  <si>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</si>
  <si>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</si>
  <si>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</si>
  <si>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</si>
  <si>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</si>
  <si>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</si>
  <si>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</si>
  <si>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</si>
  <si>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</si>
  <si>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</si>
  <si>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</si>
  <si>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</si>
  <si>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</si>
  <si>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</si>
  <si>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</si>
  <si>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</si>
  <si>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</si>
  <si>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</si>
  <si>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</si>
  <si>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</si>
  <si>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</si>
  <si>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</si>
  <si>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</si>
  <si>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</si>
  <si>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</si>
  <si>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</si>
  <si>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</si>
  <si>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</si>
  <si>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</si>
  <si>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</si>
  <si>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</si>
  <si>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</si>
  <si>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</si>
  <si>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</si>
  <si>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</si>
  <si>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</si>
  <si>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</si>
  <si>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</si>
  <si>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</si>
  <si>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</si>
  <si>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</si>
  <si>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</si>
  <si>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</si>
  <si>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</si>
  <si>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</si>
  <si>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</si>
  <si>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</si>
  <si>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</si>
  <si>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</si>
  <si>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</si>
  <si>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</si>
  <si>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</si>
  <si>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</si>
  <si>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</si>
  <si>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</si>
  <si>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</si>
  <si>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</si>
  <si>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</si>
  <si>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</si>
  <si>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</si>
  <si>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</si>
  <si>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</si>
  <si>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</si>
  <si>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</si>
  <si>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</si>
  <si>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</si>
  <si>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</si>
  <si>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</si>
  <si>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</si>
  <si>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</si>
  <si>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</si>
  <si>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</si>
  <si>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</si>
  <si>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</si>
  <si>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</si>
  <si>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</si>
  <si>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</si>
  <si>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</si>
  <si>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</si>
  <si>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</si>
  <si>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</si>
  <si>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</si>
  <si>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</si>
  <si>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</si>
  <si>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</si>
  <si>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</si>
  <si>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</si>
  <si>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</si>
  <si>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</si>
  <si>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</si>
  <si>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</si>
  <si>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</si>
  <si>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</si>
  <si>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</si>
  <si>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</si>
  <si>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</si>
  <si>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</si>
  <si>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</si>
  <si>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</si>
  <si>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</si>
  <si>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</si>
  <si>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</si>
  <si>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</si>
  <si>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</si>
  <si>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</si>
  <si>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</si>
  <si>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</si>
  <si>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</si>
  <si>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</si>
  <si>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</si>
  <si>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</si>
  <si>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</si>
  <si>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</si>
  <si>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</si>
  <si>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</si>
  <si>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</si>
  <si>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</si>
  <si>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</si>
  <si>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</si>
  <si>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</si>
  <si>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</si>
  <si>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</si>
  <si>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</si>
  <si>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</si>
  <si>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</si>
  <si>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</si>
  <si>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</si>
  <si>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</si>
  <si>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</si>
  <si>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</si>
  <si>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</si>
  <si>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</si>
  <si>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</si>
  <si>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</si>
  <si>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</si>
  <si>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</si>
  <si>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</si>
  <si>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</si>
  <si>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</si>
  <si>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</si>
  <si>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</si>
  <si>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</si>
  <si>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</si>
  <si>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</si>
  <si>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</si>
  <si>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</si>
  <si>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</si>
  <si>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</si>
  <si>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</si>
  <si>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</si>
  <si>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</si>
  <si>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</si>
  <si>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</si>
  <si>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</si>
  <si>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</si>
  <si>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</si>
  <si>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</si>
  <si>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</si>
  <si>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</si>
  <si>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</si>
  <si>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</si>
  <si>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</si>
  <si>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</si>
  <si>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</si>
  <si>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</si>
  <si>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</si>
  <si>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</si>
  <si>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</si>
  <si>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</si>
  <si>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</si>
  <si>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</si>
  <si>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</si>
  <si>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</si>
  <si>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</si>
  <si>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</si>
  <si>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</si>
  <si>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</si>
  <si>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</si>
  <si>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</si>
  <si>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</si>
  <si>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</si>
  <si>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</si>
  <si>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</si>
  <si>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</si>
  <si>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</si>
  <si>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</si>
  <si>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</si>
  <si>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</si>
  <si>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</si>
  <si>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</si>
  <si>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</si>
  <si>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</si>
  <si>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</si>
  <si>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</si>
  <si>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</si>
  <si>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</si>
  <si>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</si>
  <si>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</si>
  <si>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</si>
  <si>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</si>
  <si>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</si>
  <si>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</si>
  <si>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</si>
  <si>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</si>
  <si>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</si>
  <si>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</si>
  <si>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</si>
  <si>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</si>
  <si>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</si>
  <si>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</si>
  <si>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</si>
  <si>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</si>
  <si>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</si>
  <si>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</si>
  <si>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</si>
  <si>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</si>
  <si>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</si>
  <si>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</si>
  <si>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</si>
  <si>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</si>
  <si>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</si>
  <si>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</si>
  <si>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</si>
  <si>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</si>
  <si>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</si>
  <si>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</si>
  <si>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</si>
  <si>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</si>
  <si>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</si>
  <si>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</si>
  <si>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</si>
  <si>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</si>
  <si>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</si>
  <si>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</si>
  <si>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</si>
  <si>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</si>
  <si>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</si>
  <si>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</si>
  <si>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</si>
  <si>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</si>
  <si>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</si>
  <si>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</si>
  <si>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</si>
  <si>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</si>
  <si>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</si>
  <si>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</si>
  <si>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</si>
  <si>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</si>
  <si>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</si>
  <si>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</si>
  <si>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</si>
  <si>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</si>
  <si>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</si>
  <si>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</si>
  <si>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</si>
  <si>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</si>
  <si>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</si>
  <si>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</si>
  <si>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</si>
  <si>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</si>
  <si>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</si>
  <si>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</si>
  <si>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</si>
  <si>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</si>
  <si>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</si>
  <si>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</si>
  <si>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</si>
  <si>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</si>
  <si>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</si>
  <si>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</si>
  <si>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</si>
  <si>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</si>
  <si>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</si>
  <si>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</si>
  <si>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</si>
  <si>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</si>
  <si>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</si>
  <si>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</si>
  <si>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</si>
  <si>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</si>
  <si>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</si>
  <si>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</si>
  <si>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</si>
  <si>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</si>
  <si>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</si>
  <si>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</si>
  <si>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</si>
  <si>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</si>
  <si>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</si>
  <si>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</si>
  <si>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</si>
  <si>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</si>
  <si>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</si>
  <si>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</si>
  <si>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</si>
  <si>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</si>
  <si>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</si>
  <si>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</si>
  <si>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</si>
  <si>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</si>
  <si>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</si>
  <si>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</si>
  <si>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</si>
  <si>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</si>
  <si>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</si>
  <si>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</si>
  <si>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</si>
  <si>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</si>
  <si>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</si>
  <si>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</si>
  <si>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</si>
  <si>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</si>
  <si>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</si>
  <si>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</si>
  <si>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</si>
  <si>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</si>
  <si>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</si>
  <si>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</si>
  <si>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</si>
  <si>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</si>
  <si>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</si>
  <si>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</si>
  <si>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</si>
  <si>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</si>
  <si>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</si>
  <si>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</si>
  <si>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</si>
  <si>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</si>
  <si>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</si>
  <si>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</si>
  <si>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</si>
  <si>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</si>
  <si>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</si>
  <si>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</si>
  <si>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</si>
  <si>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</si>
  <si>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</si>
  <si>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</si>
  <si>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</si>
  <si>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</si>
  <si>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</si>
  <si>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</si>
  <si>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</si>
  <si>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</si>
  <si>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</si>
  <si>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</si>
  <si>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</si>
  <si>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</si>
  <si>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</si>
  <si>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</si>
  <si>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</si>
  <si>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</si>
  <si>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</si>
  <si>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</si>
  <si>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</si>
  <si>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</si>
  <si>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</si>
  <si>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</si>
  <si>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</si>
  <si>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</si>
  <si>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</si>
  <si>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</si>
  <si>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</si>
  <si>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</si>
  <si>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</si>
  <si>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</si>
  <si>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</si>
  <si>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</si>
  <si>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</si>
  <si>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</si>
  <si>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</si>
  <si>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</si>
  <si>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</si>
  <si>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</si>
  <si>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</si>
  <si>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</si>
  <si>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</si>
  <si>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</si>
  <si>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</si>
  <si>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</si>
  <si>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</si>
  <si>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</si>
  <si>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</si>
  <si>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</si>
  <si>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</si>
  <si>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</si>
  <si>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</si>
  <si>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</si>
  <si>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</si>
  <si>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</si>
  <si>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</si>
  <si>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</si>
  <si>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</si>
  <si>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</si>
  <si>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</si>
  <si>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</si>
  <si>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</si>
  <si>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</si>
  <si>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</si>
  <si>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</si>
  <si>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</si>
  <si>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</si>
  <si>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</si>
  <si>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</si>
  <si>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</si>
  <si>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</si>
  <si>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</si>
  <si>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</si>
  <si>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</si>
  <si>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</si>
  <si>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</si>
  <si>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</si>
  <si>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</si>
  <si>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</si>
  <si>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</si>
  <si>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</si>
  <si>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</si>
  <si>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</si>
  <si>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</si>
  <si>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</si>
  <si>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</si>
  <si>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</si>
  <si>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</si>
  <si>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</si>
  <si>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</si>
  <si>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</si>
  <si>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</si>
  <si>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</si>
  <si>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</si>
  <si>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</si>
  <si>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</si>
  <si>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</si>
  <si>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</si>
  <si>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</si>
  <si>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</si>
  <si>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</si>
  <si>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</si>
  <si>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</si>
  <si>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</si>
  <si>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</si>
  <si>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</si>
  <si>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</si>
  <si>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</si>
  <si>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</si>
  <si>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</si>
  <si>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</si>
  <si>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</si>
  <si>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</si>
  <si>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</si>
  <si>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</si>
  <si>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</si>
  <si>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</si>
  <si>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</si>
  <si>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</si>
  <si>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</si>
  <si>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</si>
  <si>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</si>
  <si>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</si>
  <si>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</si>
  <si>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</si>
  <si>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</si>
  <si>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</si>
  <si>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</si>
  <si>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</si>
  <si>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</si>
  <si>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</si>
  <si>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</si>
  <si>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</si>
  <si>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</si>
  <si>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</si>
  <si>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</si>
  <si>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</si>
  <si>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</si>
  <si>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</si>
  <si>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</si>
  <si>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</si>
  <si>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</si>
  <si>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</si>
  <si>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</si>
  <si>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</si>
  <si>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</si>
  <si>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</si>
  <si>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</si>
  <si>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</si>
  <si>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</si>
  <si>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</si>
  <si>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</si>
  <si>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</si>
  <si>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</si>
  <si>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</si>
  <si>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</si>
  <si>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</si>
  <si>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</si>
  <si>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</si>
  <si>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</si>
  <si>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</si>
  <si>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</si>
  <si>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</si>
  <si>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</si>
  <si>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</si>
  <si>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</si>
  <si>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</si>
  <si>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</si>
  <si>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</si>
  <si>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</si>
  <si>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</si>
  <si>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</si>
  <si>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</si>
  <si>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</si>
  <si>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</si>
  <si>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</si>
  <si>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</si>
  <si>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</si>
  <si>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</si>
  <si>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</si>
  <si>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</si>
  <si>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</si>
  <si>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</si>
  <si>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</si>
  <si>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</si>
  <si>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</si>
  <si>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</si>
  <si>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</si>
  <si>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</si>
  <si>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</si>
  <si>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</si>
  <si>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</si>
  <si>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</si>
  <si>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</si>
  <si>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</si>
  <si>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</si>
  <si>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</si>
  <si>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</si>
  <si>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</si>
  <si>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</si>
  <si>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</si>
  <si>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</si>
  <si>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</si>
  <si>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</si>
  <si>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</si>
  <si>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</si>
  <si>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</si>
  <si>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</si>
  <si>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</si>
  <si>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</si>
  <si>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</si>
  <si>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</si>
  <si>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</si>
  <si>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</si>
  <si>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</si>
  <si>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</si>
  <si>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</si>
  <si>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</si>
  <si>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</si>
  <si>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</si>
  <si>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</si>
  <si>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</si>
  <si>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</si>
  <si>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</si>
  <si>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</si>
  <si>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</si>
  <si>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</si>
  <si>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</si>
  <si>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</si>
  <si>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</si>
  <si>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</si>
  <si>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</si>
  <si>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</si>
  <si>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</si>
  <si>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</si>
  <si>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</si>
  <si>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</si>
  <si>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</si>
  <si>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</si>
  <si>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</si>
  <si>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</si>
  <si>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</si>
  <si>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</si>
  <si>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</si>
  <si>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</si>
  <si>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</si>
  <si>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</si>
  <si>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</si>
  <si>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</si>
  <si>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</si>
  <si>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</si>
  <si>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</si>
  <si>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</si>
  <si>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</si>
  <si>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</si>
  <si>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</si>
  <si>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</si>
  <si>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</si>
  <si>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</si>
  <si>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</si>
  <si>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</si>
  <si>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</si>
  <si>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</si>
  <si>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</si>
  <si>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</si>
  <si>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</si>
  <si>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</si>
  <si>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</si>
  <si>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</si>
  <si>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</si>
  <si>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</si>
  <si>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</si>
  <si>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</si>
  <si>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</si>
  <si>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</si>
  <si>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</si>
  <si>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</si>
  <si>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</si>
  <si>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</si>
  <si>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</si>
  <si>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</si>
  <si>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</si>
  <si>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</si>
  <si>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</si>
  <si>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</si>
  <si>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</si>
  <si>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</si>
  <si>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</si>
  <si>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</si>
  <si>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</si>
  <si>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</si>
  <si>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</si>
  <si>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</si>
  <si>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</si>
  <si>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</si>
  <si>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</si>
  <si>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</si>
  <si>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</si>
  <si>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</si>
  <si>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</si>
  <si>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</si>
  <si>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</si>
  <si>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</si>
  <si>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</si>
  <si>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</si>
  <si>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</si>
  <si>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</si>
  <si>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</si>
  <si>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</si>
  <si>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</si>
  <si>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</si>
  <si>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</si>
  <si>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</si>
  <si>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</si>
  <si>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</si>
  <si>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</si>
  <si>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</si>
  <si>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</si>
  <si>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</si>
  <si>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</si>
  <si>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</si>
  <si>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</si>
  <si>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</si>
  <si>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</si>
  <si>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</si>
  <si>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</si>
  <si>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</si>
  <si>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</si>
  <si>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</si>
  <si>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</si>
  <si>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</si>
  <si>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</si>
  <si>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</si>
  <si>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</si>
  <si>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</si>
  <si>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</si>
  <si>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</si>
  <si>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</si>
  <si>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</si>
  <si>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</si>
  <si>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</si>
  <si>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</si>
  <si>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</si>
  <si>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</si>
  <si>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</si>
  <si>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</si>
  <si>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</si>
  <si>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</si>
  <si>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</si>
  <si>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</si>
  <si>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</si>
  <si>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</si>
  <si>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</si>
  <si>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</si>
  <si>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</si>
  <si>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</si>
  <si>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</si>
  <si>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</si>
  <si>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</si>
  <si>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</si>
  <si>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</si>
  <si>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</si>
  <si>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</si>
  <si>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</si>
  <si>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</si>
  <si>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</si>
  <si>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</si>
  <si>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</si>
  <si>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</si>
  <si>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</si>
  <si>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</si>
  <si>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</si>
  <si>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</si>
  <si>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</si>
  <si>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</si>
  <si>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</si>
  <si>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</si>
  <si>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</si>
  <si>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</si>
  <si>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</si>
  <si>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</si>
  <si>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</si>
  <si>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</si>
  <si>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</si>
  <si>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</si>
  <si>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</si>
  <si>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</si>
  <si>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</si>
  <si>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</si>
  <si>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</si>
  <si>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</si>
  <si>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</si>
  <si>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</si>
  <si>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</si>
  <si>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</si>
  <si>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</si>
  <si>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</si>
  <si>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</si>
  <si>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</si>
  <si>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</si>
  <si>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</si>
  <si>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</si>
  <si>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</si>
  <si>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</si>
  <si>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</si>
  <si>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</si>
  <si>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</si>
  <si>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</si>
  <si>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</si>
  <si>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</si>
  <si>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</si>
  <si>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</si>
  <si>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</si>
  <si>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</si>
  <si>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</si>
  <si>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</si>
  <si>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</si>
  <si>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</si>
  <si>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</si>
  <si>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</si>
  <si>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</si>
  <si>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</si>
  <si>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</si>
  <si>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</si>
  <si>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</si>
  <si>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</si>
  <si>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</si>
  <si>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</si>
  <si>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</si>
  <si>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</si>
  <si>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</si>
  <si>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</si>
  <si>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</si>
  <si>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</si>
  <si>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</si>
  <si>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</si>
  <si>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</si>
  <si>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</si>
  <si>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</si>
  <si>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</si>
  <si>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</si>
  <si>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</si>
  <si>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</si>
  <si>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</si>
  <si>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</si>
  <si>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</si>
  <si>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</si>
  <si>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</si>
  <si>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</si>
  <si>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</si>
  <si>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</si>
  <si>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</si>
  <si>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</si>
  <si>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</si>
  <si>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</si>
  <si>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</si>
  <si>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</si>
  <si>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</si>
  <si>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</si>
  <si>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</si>
  <si>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</si>
  <si>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</si>
  <si>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</si>
  <si>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</si>
  <si>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</si>
  <si>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</si>
  <si>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</si>
  <si>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</si>
  <si>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</si>
  <si>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</si>
  <si>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</si>
  <si>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</si>
  <si>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</si>
  <si>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</si>
  <si>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</si>
  <si>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</si>
  <si>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</si>
  <si>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</si>
  <si>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</si>
  <si>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</si>
  <si>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</si>
  <si>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</si>
  <si>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</si>
  <si>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</si>
  <si>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</si>
  <si>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</si>
  <si>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</si>
  <si>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</si>
  <si>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</si>
  <si>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</si>
  <si>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</si>
  <si>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</si>
  <si>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</si>
  <si>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</si>
  <si>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</si>
  <si>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</si>
  <si>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</si>
  <si>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</si>
  <si>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</si>
  <si>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</si>
  <si>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</si>
  <si>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</si>
  <si>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</si>
  <si>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</si>
  <si>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</si>
  <si>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</si>
  <si>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</si>
  <si>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</si>
  <si>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</si>
  <si>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</si>
  <si>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</si>
  <si>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</si>
  <si>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</si>
  <si>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</si>
  <si>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</si>
  <si>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</si>
  <si>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</si>
  <si>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</si>
  <si>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</si>
  <si>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</si>
  <si>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</si>
  <si>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</si>
  <si>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</si>
  <si>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</si>
  <si>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</si>
  <si>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</si>
  <si>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</si>
  <si>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</si>
  <si>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</si>
  <si>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</si>
  <si>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</si>
  <si>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</si>
  <si>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</si>
  <si>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</si>
  <si>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</si>
  <si>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</si>
  <si>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</si>
  <si>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</si>
  <si>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</si>
  <si>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</si>
  <si>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</si>
  <si>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</si>
  <si>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</si>
  <si>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</si>
  <si>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</si>
  <si>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</si>
  <si>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</si>
  <si>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</si>
  <si>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</si>
  <si>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</si>
  <si>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</si>
  <si>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</si>
  <si>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</si>
  <si>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</si>
  <si>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</si>
  <si>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</si>
  <si>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</si>
  <si>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</si>
  <si>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</si>
  <si>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</si>
  <si>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</si>
  <si>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</si>
  <si>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</si>
  <si>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</si>
  <si>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</si>
  <si>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</si>
  <si>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</si>
  <si>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</si>
  <si>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</si>
  <si>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</si>
  <si>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</si>
  <si>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</si>
  <si>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</si>
  <si>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</si>
  <si>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</si>
  <si>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</si>
  <si>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</si>
  <si>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</si>
  <si>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</si>
  <si>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</si>
  <si>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</si>
  <si>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</si>
  <si>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</si>
  <si>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</si>
  <si>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</si>
  <si>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</si>
  <si>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</si>
  <si>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</si>
  <si>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</si>
  <si>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</si>
  <si>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</si>
  <si>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</si>
  <si>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</si>
  <si>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</si>
  <si>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</si>
  <si>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</si>
  <si>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</si>
  <si>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</si>
  <si>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</si>
  <si>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</si>
  <si>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</si>
  <si>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</si>
  <si>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</si>
  <si>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</si>
  <si>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</si>
  <si>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</si>
  <si>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</si>
  <si>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</si>
  <si>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</si>
  <si>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</si>
  <si>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</si>
  <si>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</si>
  <si>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</si>
  <si>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</si>
  <si>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</si>
  <si>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</si>
  <si>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</si>
  <si>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</si>
  <si>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</si>
  <si>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</si>
  <si>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</si>
  <si>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</si>
  <si>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</si>
  <si>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</si>
  <si>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</si>
  <si>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</si>
  <si>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</si>
  <si>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</si>
  <si>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</si>
  <si>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</si>
  <si>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</si>
  <si>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</si>
  <si>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</si>
  <si>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</si>
  <si>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</si>
  <si>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</si>
  <si>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</si>
  <si>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</si>
  <si>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</si>
  <si>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</si>
  <si>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</si>
  <si>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</si>
  <si>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</si>
  <si>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</si>
  <si>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</si>
  <si>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</si>
  <si>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</si>
  <si>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</si>
  <si>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</si>
  <si>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</si>
  <si>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</si>
  <si>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</si>
  <si>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</si>
  <si>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</si>
  <si>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</si>
  <si>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</si>
  <si>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</si>
  <si>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</si>
  <si>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</si>
  <si>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</si>
  <si>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</si>
  <si>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</si>
  <si>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</si>
  <si>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</si>
  <si>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</si>
  <si>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</si>
  <si>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</si>
  <si>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</si>
  <si>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</si>
  <si>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</si>
  <si>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</si>
  <si>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</si>
  <si>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</si>
  <si>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</si>
  <si>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</si>
  <si>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</si>
  <si>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</si>
  <si>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</si>
  <si>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</si>
  <si>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</si>
  <si>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</si>
  <si>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</si>
  <si>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</si>
  <si>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</si>
  <si>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</si>
  <si>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</si>
  <si>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</si>
  <si>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</si>
  <si>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</si>
  <si>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</si>
  <si>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</si>
  <si>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</si>
  <si>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</si>
  <si>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</si>
  <si>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</si>
  <si>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</si>
  <si>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</si>
  <si>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</si>
  <si>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</si>
  <si>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</si>
  <si>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</si>
  <si>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</si>
  <si>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</si>
  <si>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</si>
  <si>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</si>
  <si>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</si>
  <si>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</si>
  <si>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</si>
  <si>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</si>
  <si>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</si>
  <si>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</si>
  <si>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</si>
  <si>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</si>
  <si>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</si>
  <si>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</si>
  <si>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</si>
  <si>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</si>
  <si>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</si>
  <si>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</si>
  <si>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</si>
  <si>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</si>
  <si>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</si>
  <si>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</si>
  <si>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</si>
  <si>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</si>
  <si>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</si>
  <si>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</si>
  <si>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</si>
  <si>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</si>
  <si>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</si>
  <si>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</si>
  <si>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</si>
  <si>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</si>
  <si>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</si>
  <si>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</si>
  <si>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</si>
  <si>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</si>
  <si>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</si>
  <si>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</si>
  <si>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</si>
  <si>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</si>
  <si>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</si>
  <si>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</si>
  <si>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</si>
  <si>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</si>
  <si>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</si>
  <si>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</si>
  <si>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</si>
  <si>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</si>
  <si>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</si>
  <si>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</si>
  <si>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</si>
  <si>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</si>
  <si>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</si>
  <si>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</si>
  <si>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</si>
  <si>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</si>
  <si>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</si>
  <si>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</si>
  <si>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</si>
  <si>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</si>
  <si>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</si>
  <si>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</si>
  <si>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</si>
  <si>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</si>
  <si>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</si>
  <si>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</si>
  <si>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</si>
  <si>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</si>
  <si>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</si>
  <si>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</si>
  <si>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</si>
  <si>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</si>
  <si>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</si>
  <si>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</si>
  <si>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</si>
  <si>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</si>
  <si>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</si>
  <si>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</si>
  <si>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</si>
  <si>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</si>
  <si>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</si>
  <si>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</si>
  <si>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</si>
  <si>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</si>
  <si>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</si>
  <si>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</si>
  <si>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</si>
  <si>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</si>
  <si>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</si>
  <si>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</si>
  <si>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</si>
  <si>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</si>
  <si>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</si>
  <si>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</si>
  <si>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</si>
  <si>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</si>
  <si>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</si>
  <si>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</si>
  <si>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</si>
  <si>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</si>
  <si>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</si>
  <si>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</si>
  <si>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</si>
  <si>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</si>
  <si>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</si>
  <si>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</si>
  <si>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</si>
  <si>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</si>
  <si>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</si>
  <si>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</si>
  <si>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</si>
  <si>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</si>
  <si>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</si>
  <si>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</si>
  <si>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</si>
  <si>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</si>
  <si>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</si>
  <si>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</si>
  <si>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</si>
  <si>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</si>
  <si>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</si>
  <si>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</si>
  <si>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</si>
  <si>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</si>
  <si>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</si>
  <si>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</si>
  <si>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</si>
  <si>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</si>
  <si>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</si>
  <si>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</si>
  <si>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</si>
  <si>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</si>
  <si>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</si>
  <si>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</si>
  <si>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</si>
  <si>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</si>
  <si>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</si>
  <si>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</si>
  <si>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</si>
  <si>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</si>
  <si>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</si>
  <si>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</si>
  <si>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</si>
  <si>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</si>
  <si>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</si>
  <si>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</si>
  <si>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</si>
  <si>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</si>
  <si>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</si>
  <si>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</si>
  <si>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</si>
  <si>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</si>
  <si>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</si>
  <si>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</si>
  <si>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</si>
  <si>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</si>
  <si>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</si>
  <si>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</si>
  <si>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</si>
  <si>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</si>
  <si>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</si>
  <si>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</si>
  <si>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</si>
  <si>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</si>
  <si>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</si>
  <si>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</si>
  <si>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</si>
  <si>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</si>
  <si>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</si>
  <si>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</si>
  <si>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</si>
  <si>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</si>
  <si>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</si>
  <si>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</si>
  <si>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</si>
  <si>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</si>
  <si>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</si>
  <si>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</si>
  <si>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</si>
  <si>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</si>
  <si>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</si>
  <si>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</si>
  <si>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</si>
  <si>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</si>
  <si>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</si>
  <si>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</si>
  <si>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</si>
  <si>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</si>
  <si>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</si>
  <si>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</si>
  <si>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</si>
  <si>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</si>
  <si>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</si>
  <si>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</si>
  <si>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</si>
  <si>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</si>
  <si>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</si>
  <si>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</si>
  <si>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</si>
  <si>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</si>
  <si>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</si>
  <si>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</si>
  <si>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</si>
  <si>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</si>
  <si>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</si>
  <si>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</si>
  <si>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</si>
  <si>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</si>
  <si>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</si>
  <si>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</si>
  <si>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</si>
  <si>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</si>
  <si>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</si>
  <si>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</si>
  <si>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</si>
  <si>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</si>
  <si>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</si>
  <si>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</si>
  <si>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</si>
  <si>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</si>
  <si>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</si>
  <si>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</si>
  <si>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</si>
  <si>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</si>
  <si>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</si>
  <si>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</si>
  <si>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</si>
  <si>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</si>
  <si>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</si>
  <si>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</si>
  <si>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</si>
  <si>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</si>
  <si>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</si>
  <si>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</si>
  <si>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</si>
  <si>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</si>
  <si>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</si>
  <si>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</si>
  <si>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</si>
  <si>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</si>
  <si>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</si>
  <si>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</si>
  <si>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</si>
  <si>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</si>
  <si>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</si>
  <si>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</si>
  <si>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</si>
  <si>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</si>
  <si>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</si>
  <si>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</si>
  <si>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</si>
  <si>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</si>
  <si>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</si>
  <si>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</si>
  <si>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</si>
  <si>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</si>
  <si>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</si>
  <si>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</si>
  <si>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</si>
  <si>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</si>
  <si>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</si>
  <si>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</si>
  <si>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</si>
  <si>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</si>
  <si>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</si>
  <si>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</si>
  <si>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</si>
  <si>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</si>
  <si>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</si>
  <si>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</si>
  <si>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</si>
  <si>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</si>
  <si>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</si>
  <si>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</si>
  <si>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</si>
  <si>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</si>
  <si>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</si>
  <si>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</si>
  <si>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</si>
  <si>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</si>
  <si>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</si>
  <si>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</si>
  <si>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</si>
  <si>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</si>
  <si>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</si>
  <si>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</si>
  <si>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</si>
  <si>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</si>
  <si>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</si>
  <si>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</si>
  <si>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</si>
  <si>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</si>
  <si>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</si>
  <si>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</si>
  <si>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</si>
  <si>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</si>
  <si>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</si>
  <si>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</si>
  <si>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</si>
  <si>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</si>
  <si>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</si>
  <si>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</si>
  <si>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</si>
  <si>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</si>
  <si>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</si>
  <si>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</si>
  <si>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</si>
  <si>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</si>
  <si>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</si>
  <si>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</si>
  <si>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</si>
  <si>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</si>
  <si>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</si>
  <si>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</si>
  <si>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</si>
  <si>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</si>
  <si>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</si>
  <si>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</si>
  <si>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</si>
  <si>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</si>
  <si>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</si>
  <si>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</si>
  <si>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</si>
  <si>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</si>
  <si>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</si>
  <si>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</si>
  <si>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</si>
  <si>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</si>
  <si>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</si>
  <si>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</si>
  <si>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</si>
  <si>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</si>
  <si>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</si>
  <si>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</si>
  <si>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</si>
  <si>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</si>
  <si>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</si>
  <si>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</si>
  <si>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</si>
  <si>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</si>
  <si>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</si>
  <si>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</si>
  <si>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</si>
  <si>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</si>
  <si>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</si>
  <si>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</si>
  <si>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</si>
  <si>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</si>
  <si>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</si>
  <si>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</si>
  <si>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</si>
  <si>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</si>
  <si>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</si>
  <si>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</si>
  <si>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</si>
  <si>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</si>
  <si>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</si>
  <si>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</si>
  <si>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</si>
  <si>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</si>
  <si>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</si>
  <si>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</si>
  <si>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</si>
  <si>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</si>
  <si>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</si>
  <si>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</si>
  <si>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</si>
  <si>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</si>
  <si>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</si>
  <si>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</si>
  <si>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</si>
  <si>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</si>
  <si>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</si>
  <si>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</si>
  <si>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</si>
  <si>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</si>
  <si>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</si>
  <si>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</si>
  <si>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</si>
  <si>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</si>
  <si>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</si>
  <si>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</si>
  <si>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</si>
  <si>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</si>
  <si>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</si>
  <si>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</si>
  <si>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</si>
  <si>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</si>
  <si>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</si>
  <si>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</si>
  <si>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</si>
  <si>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</si>
  <si>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</si>
  <si>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</si>
  <si>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</si>
  <si>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</si>
  <si>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</si>
  <si>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</si>
  <si>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</si>
  <si>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</si>
  <si>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</si>
  <si>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</si>
  <si>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</si>
  <si>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</si>
  <si>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</si>
  <si>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</si>
  <si>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</si>
  <si>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</si>
  <si>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</si>
  <si>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</si>
  <si>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</si>
  <si>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</si>
  <si>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</si>
  <si>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</si>
  <si>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</si>
  <si>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</si>
  <si>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</si>
  <si>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</si>
  <si>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</si>
  <si>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</si>
  <si>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</si>
  <si>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</si>
  <si>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</si>
  <si>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</si>
  <si>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</si>
  <si>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</si>
  <si>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</si>
  <si>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</si>
  <si>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</si>
  <si>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</si>
  <si>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</si>
  <si>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</si>
  <si>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</si>
  <si>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</si>
  <si>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</si>
  <si>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</si>
  <si>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</si>
  <si>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</si>
  <si>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</si>
  <si>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</si>
  <si>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</si>
  <si>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</si>
  <si>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</si>
  <si>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</si>
  <si>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</si>
  <si>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</si>
  <si>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</si>
  <si>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</si>
  <si>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</si>
  <si>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</si>
  <si>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</si>
  <si>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</si>
  <si>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</si>
  <si>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</si>
  <si>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</si>
  <si>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</si>
  <si>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</si>
  <si>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</si>
  <si>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</si>
  <si>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</si>
  <si>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</si>
  <si>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</si>
  <si>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</si>
  <si>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</si>
  <si>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</si>
  <si>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</si>
  <si>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</si>
  <si>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</si>
  <si>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</si>
  <si>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</si>
  <si>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</si>
  <si>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</si>
  <si>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</si>
  <si>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</si>
  <si>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</si>
  <si>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</si>
  <si>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</si>
  <si>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</si>
  <si>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</si>
  <si>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</si>
  <si>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</si>
  <si>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</si>
  <si>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</si>
  <si>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</si>
  <si>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</si>
  <si>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</si>
  <si>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</si>
  <si>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</si>
  <si>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</si>
  <si>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</si>
  <si>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</si>
  <si>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</si>
  <si>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</si>
  <si>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</si>
  <si>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</si>
  <si>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</si>
  <si>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</si>
  <si>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</si>
  <si>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</si>
  <si>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</si>
  <si>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</si>
  <si>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</si>
  <si>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</si>
  <si>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</si>
  <si>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</si>
  <si>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</si>
  <si>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</si>
  <si>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</si>
  <si>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</si>
  <si>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</si>
  <si>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</si>
  <si>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</si>
  <si>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</si>
  <si>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</si>
  <si>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</si>
  <si>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</si>
  <si>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</si>
  <si>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</si>
  <si>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</si>
  <si>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</si>
  <si>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</si>
  <si>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</si>
  <si>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</si>
  <si>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</si>
  <si>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</si>
  <si>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</si>
  <si>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</si>
  <si>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</si>
  <si>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</si>
  <si>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</si>
  <si>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</si>
  <si>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</si>
  <si>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</si>
  <si>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</si>
  <si>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</si>
  <si>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</si>
  <si>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</si>
  <si>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</si>
  <si>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</si>
  <si>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</si>
  <si>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</si>
  <si>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</si>
  <si>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</si>
  <si>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</si>
  <si>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</si>
  <si>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</si>
  <si>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</si>
  <si>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</si>
  <si>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</si>
  <si>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</si>
  <si>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</si>
  <si>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</si>
  <si>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</si>
  <si>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</si>
  <si>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</si>
  <si>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</si>
  <si>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</si>
  <si>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</si>
  <si>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</si>
  <si>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</si>
  <si>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</si>
  <si>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</si>
  <si>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</si>
  <si>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</si>
  <si>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</si>
  <si>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</si>
  <si>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</si>
  <si>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</si>
  <si>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</si>
  <si>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</si>
  <si>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</si>
  <si>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</si>
  <si>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</si>
  <si>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</si>
  <si>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</si>
  <si>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</si>
  <si>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</si>
  <si>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</si>
  <si>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</si>
  <si>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</si>
  <si>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</si>
  <si>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</si>
  <si>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</si>
  <si>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</si>
  <si>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</si>
  <si>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</si>
  <si>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</si>
  <si>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</si>
  <si>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</si>
  <si>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</si>
  <si>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</si>
  <si>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</si>
  <si>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</si>
  <si>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</si>
  <si>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</si>
  <si>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</si>
  <si>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</si>
  <si>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</si>
  <si>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</si>
  <si>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</si>
  <si>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</si>
  <si>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</si>
  <si>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</si>
  <si>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</si>
  <si>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</si>
  <si>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</si>
  <si>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</si>
  <si>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</si>
  <si>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</si>
  <si>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</si>
  <si>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</si>
  <si>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</si>
  <si>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</si>
  <si>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</si>
  <si>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</si>
  <si>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</si>
  <si>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</si>
  <si>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</si>
  <si>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</si>
  <si>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</si>
  <si>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</si>
  <si>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</si>
  <si>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</si>
  <si>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</si>
  <si>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</si>
  <si>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</si>
  <si>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</si>
  <si>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</si>
  <si>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</si>
  <si>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</si>
  <si>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</si>
  <si>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</si>
  <si>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</si>
  <si>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</si>
  <si>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</si>
  <si>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</si>
  <si>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</si>
  <si>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</si>
  <si>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</si>
  <si>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</si>
  <si>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</si>
  <si>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</si>
  <si>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</si>
  <si>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</si>
  <si>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</si>
  <si>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</si>
  <si>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</si>
  <si>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</si>
  <si>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</si>
  <si>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</si>
  <si>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</si>
  <si>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</si>
  <si>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</si>
  <si>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</si>
  <si>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</si>
  <si>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</si>
  <si>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</si>
  <si>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</si>
  <si>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</si>
  <si>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</si>
  <si>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</si>
  <si>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</si>
  <si>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</si>
  <si>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</si>
  <si>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</si>
  <si>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</si>
  <si>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</si>
  <si>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</si>
  <si>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</si>
  <si>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</si>
  <si>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</si>
  <si>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</si>
  <si>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</si>
  <si>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</si>
  <si>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</si>
  <si>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</si>
  <si>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</si>
  <si>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</si>
  <si>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</si>
  <si>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</si>
  <si>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</si>
  <si>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</si>
  <si>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</si>
  <si>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</si>
  <si>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</si>
  <si>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</si>
  <si>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</si>
  <si>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</si>
  <si>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</si>
  <si>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</si>
  <si>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</si>
  <si>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</si>
  <si>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</si>
  <si>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</si>
  <si>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</si>
  <si>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</si>
  <si>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</si>
  <si>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</si>
  <si>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</si>
  <si>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</si>
  <si>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</si>
  <si>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</si>
  <si>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</si>
  <si>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</si>
  <si>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</si>
  <si>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</si>
  <si>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</si>
  <si>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</si>
  <si>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</si>
  <si>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</si>
  <si>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</si>
  <si>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</si>
  <si>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</si>
  <si>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</si>
  <si>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</si>
  <si>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</si>
  <si>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</si>
  <si>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</si>
  <si>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</si>
  <si>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</si>
  <si>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</si>
  <si>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</si>
  <si>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</si>
  <si>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</si>
  <si>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</si>
  <si>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</si>
  <si>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</si>
  <si>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</si>
  <si>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</si>
  <si>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</si>
  <si>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</si>
  <si>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</si>
  <si>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</si>
  <si>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</si>
  <si>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</si>
  <si>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</si>
  <si>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</si>
  <si>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</si>
  <si>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</si>
  <si>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</si>
  <si>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</si>
  <si>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</si>
  <si>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</si>
  <si>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</si>
  <si>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</si>
  <si>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</si>
  <si>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</si>
  <si>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</si>
  <si>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</si>
  <si>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</si>
  <si>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</si>
  <si>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</si>
  <si>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</si>
  <si>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</si>
  <si>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</si>
  <si>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</si>
  <si>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</si>
  <si>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</si>
  <si>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</si>
  <si>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</si>
  <si>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</si>
  <si>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</si>
  <si>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</si>
  <si>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</si>
  <si>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</si>
  <si>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</si>
  <si>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</si>
  <si>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</si>
  <si>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</si>
  <si>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</si>
  <si>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</si>
  <si>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</si>
  <si>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</si>
  <si>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</si>
  <si>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</si>
  <si>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</si>
  <si>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</si>
  <si>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</si>
  <si>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</si>
  <si>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</si>
  <si>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</si>
  <si>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</si>
  <si>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</si>
  <si>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</si>
  <si>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</si>
  <si>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</si>
  <si>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</si>
  <si>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</si>
  <si>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</si>
  <si>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</si>
  <si>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</si>
  <si>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</si>
  <si>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</si>
  <si>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</si>
  <si>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</si>
  <si>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</si>
  <si>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</si>
  <si>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</si>
  <si>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</si>
  <si>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</si>
  <si>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</si>
  <si>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</si>
  <si>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</si>
  <si>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</si>
  <si>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</si>
  <si>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</si>
  <si>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</si>
  <si>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</si>
  <si>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</si>
  <si>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</si>
  <si>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</si>
  <si>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</si>
  <si>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</si>
  <si>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</si>
  <si>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</si>
  <si>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</si>
  <si>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</si>
  <si>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</si>
  <si>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</si>
  <si>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</si>
  <si>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</si>
  <si>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</si>
  <si>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</si>
  <si>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</si>
  <si>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</si>
  <si>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</si>
  <si>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</si>
  <si>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</si>
  <si>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</si>
  <si>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</si>
  <si>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</si>
  <si>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</si>
  <si>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</si>
  <si>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</si>
  <si>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</si>
  <si>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</si>
  <si>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</si>
  <si>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</si>
  <si>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</si>
  <si>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</si>
  <si>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</si>
  <si>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</si>
  <si>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</si>
  <si>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</si>
  <si>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</si>
  <si>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</si>
  <si>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</si>
  <si>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</si>
  <si>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</si>
  <si>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</si>
  <si>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</si>
  <si>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</si>
  <si>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</si>
  <si>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</si>
  <si>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</si>
  <si>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</si>
  <si>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</si>
  <si>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</si>
  <si>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</si>
  <si>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</si>
  <si>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</si>
  <si>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</si>
  <si>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</si>
  <si>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</si>
  <si>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</si>
  <si>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</si>
  <si>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</si>
  <si>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</si>
  <si>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</si>
  <si>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</si>
  <si>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</si>
  <si>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</si>
  <si>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</si>
  <si>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</si>
  <si>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</si>
  <si>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</si>
  <si>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</si>
  <si>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</si>
  <si>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</si>
  <si>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</si>
  <si>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</si>
  <si>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</si>
  <si>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</si>
  <si>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</si>
  <si>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</si>
  <si>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</si>
  <si>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</si>
  <si>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</si>
  <si>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</si>
  <si>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</si>
  <si>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</si>
  <si>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</si>
  <si>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</si>
  <si>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</si>
  <si>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</si>
  <si>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</si>
  <si>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</si>
  <si>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</si>
  <si>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</si>
  <si>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</si>
  <si>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</si>
  <si>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</si>
  <si>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</si>
  <si>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</si>
  <si>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</si>
  <si>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</si>
  <si>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</si>
  <si>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</si>
  <si>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</si>
  <si>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</si>
  <si>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</si>
  <si>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</si>
  <si>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</si>
  <si>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</si>
  <si>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</si>
  <si>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</si>
  <si>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</si>
  <si>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</si>
  <si>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</si>
  <si>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</si>
  <si>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</si>
  <si>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</si>
  <si>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</si>
  <si>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</si>
  <si>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</si>
  <si>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</si>
  <si>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</si>
  <si>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</si>
  <si>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</si>
  <si>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</si>
  <si>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</si>
  <si>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</si>
  <si>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</si>
  <si>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</si>
  <si>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</si>
  <si>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</si>
  <si>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</si>
  <si>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</si>
  <si>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</si>
  <si>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</si>
  <si>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</si>
  <si>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</si>
  <si>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</si>
  <si>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</si>
  <si>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</si>
  <si>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</si>
  <si>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</si>
  <si>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</si>
  <si>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</si>
  <si>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</si>
  <si>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</si>
  <si>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</si>
  <si>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</si>
  <si>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</si>
  <si>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</si>
  <si>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</si>
  <si>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</si>
  <si>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</si>
  <si>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</si>
  <si>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</si>
  <si>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</si>
  <si>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</si>
  <si>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</si>
  <si>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</si>
  <si>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</si>
  <si>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</si>
  <si>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</si>
  <si>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</si>
  <si>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</si>
  <si>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</si>
  <si>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</si>
  <si>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</si>
  <si>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</si>
  <si>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</si>
  <si>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</si>
  <si>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</si>
  <si>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</si>
  <si>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</si>
  <si>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</si>
  <si>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</si>
  <si>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</si>
  <si>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</si>
  <si>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</si>
  <si>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</si>
  <si>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</si>
  <si>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</si>
  <si>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</si>
  <si>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</si>
  <si>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</si>
  <si>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</si>
  <si>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</si>
  <si>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</si>
  <si>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</si>
  <si>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</si>
  <si>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</si>
  <si>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</si>
  <si>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</si>
  <si>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</si>
  <si>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</si>
  <si>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</si>
  <si>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</si>
  <si>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</si>
  <si>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</si>
  <si>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</si>
  <si>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</si>
  <si>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</si>
  <si>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</si>
  <si>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</si>
  <si>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</si>
  <si>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</si>
  <si>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</si>
  <si>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</si>
  <si>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</si>
  <si>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</si>
  <si>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</si>
  <si>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</si>
  <si>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</si>
  <si>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</si>
  <si>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</si>
  <si>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</si>
  <si>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</si>
  <si>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</si>
  <si>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</si>
  <si>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</si>
  <si>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</si>
  <si>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</si>
  <si>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</si>
  <si>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</si>
  <si>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</si>
  <si>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</si>
  <si>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</si>
  <si>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</si>
  <si>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</si>
  <si>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</si>
  <si>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</si>
  <si>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</si>
  <si>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</si>
  <si>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</si>
  <si>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</si>
  <si>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</si>
  <si>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</si>
  <si>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</si>
  <si>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</si>
  <si>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</si>
  <si>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</si>
  <si>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</si>
  <si>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</si>
  <si>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</si>
  <si>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</si>
  <si>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</si>
  <si>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</si>
  <si>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</si>
  <si>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</si>
  <si>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</si>
  <si>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</si>
  <si>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</si>
  <si>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</si>
  <si>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</si>
  <si>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</si>
  <si>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</si>
  <si>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</si>
  <si>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</si>
  <si>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</si>
  <si>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</si>
  <si>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</si>
  <si>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</si>
  <si>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</si>
  <si>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</si>
  <si>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</si>
  <si>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</si>
  <si>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</si>
  <si>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</si>
  <si>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</si>
  <si>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</si>
  <si>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</si>
  <si>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</si>
  <si>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</si>
  <si>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</si>
  <si>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</si>
  <si>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</si>
  <si>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</si>
  <si>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</si>
  <si>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</si>
  <si>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</si>
  <si>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</si>
  <si>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</si>
  <si>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</si>
  <si>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</si>
  <si>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</si>
  <si>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</si>
  <si>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</si>
  <si>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</si>
  <si>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</si>
  <si>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</si>
  <si>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</si>
  <si>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</si>
  <si>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</si>
  <si>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</si>
  <si>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</si>
  <si>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</si>
  <si>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</si>
  <si>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</si>
  <si>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</si>
  <si>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</si>
  <si>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</si>
  <si>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</si>
  <si>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</si>
  <si>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</si>
  <si>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</si>
  <si>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</si>
  <si>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</si>
  <si>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</si>
  <si>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</si>
  <si>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</si>
  <si>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</si>
  <si>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</si>
  <si>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</si>
  <si>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</si>
  <si>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</si>
  <si>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</si>
  <si>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</si>
  <si>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</si>
  <si>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</si>
  <si>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</si>
  <si>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</si>
  <si>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</si>
  <si>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</si>
  <si>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</si>
  <si>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</si>
  <si>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</si>
  <si>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</si>
  <si>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</si>
  <si>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</si>
  <si>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</si>
  <si>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</si>
  <si>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</si>
  <si>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</si>
  <si>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</si>
  <si>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</si>
  <si>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</si>
  <si>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</si>
  <si>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</si>
  <si>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</si>
  <si>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</si>
  <si>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</si>
  <si>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</si>
  <si>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</si>
  <si>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</si>
  <si>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</si>
  <si>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</si>
  <si>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</si>
  <si>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</si>
  <si>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</si>
  <si>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</si>
  <si>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</si>
  <si>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</si>
  <si>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</si>
  <si>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</si>
  <si>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</si>
  <si>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</si>
  <si>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</si>
  <si>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</si>
  <si>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</si>
  <si>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</si>
  <si>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</si>
  <si>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</si>
  <si>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</si>
  <si>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</si>
  <si>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</si>
  <si>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</si>
  <si>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</si>
  <si>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</si>
  <si>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</si>
  <si>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</si>
  <si>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</si>
  <si>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</si>
  <si>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</si>
  <si>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</si>
  <si>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</si>
  <si>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</si>
  <si>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</si>
  <si>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</si>
  <si>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</si>
  <si>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</si>
  <si>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</si>
  <si>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</si>
  <si>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</si>
  <si>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</si>
  <si>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</si>
  <si>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</si>
  <si>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</si>
  <si>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</si>
  <si>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</si>
  <si>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</si>
  <si>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</si>
  <si>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</si>
  <si>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</si>
  <si>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</si>
  <si>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</si>
  <si>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</si>
  <si>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</si>
  <si>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</si>
  <si>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</si>
  <si>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</si>
  <si>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</si>
  <si>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</si>
  <si>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</si>
  <si>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</si>
  <si>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</si>
  <si>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</si>
  <si>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</si>
  <si>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</si>
  <si>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</si>
  <si>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</si>
  <si>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</si>
  <si>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</si>
  <si>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</si>
  <si>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</si>
  <si>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</si>
  <si>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</si>
  <si>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</si>
  <si>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</si>
  <si>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</si>
  <si>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</si>
  <si>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</si>
  <si>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</si>
  <si>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</si>
  <si>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</si>
  <si>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</si>
  <si>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</si>
  <si>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</si>
  <si>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</si>
  <si>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</si>
  <si>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</si>
  <si>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</si>
  <si>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</si>
  <si>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</si>
  <si>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</si>
  <si>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</si>
  <si>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</si>
  <si>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</si>
  <si>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</si>
  <si>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</si>
  <si>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</si>
  <si>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</si>
  <si>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</si>
  <si>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</si>
  <si>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</si>
  <si>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</si>
  <si>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</si>
  <si>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</si>
  <si>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</si>
  <si>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</si>
  <si>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</si>
  <si>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</si>
  <si>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</si>
  <si>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</si>
  <si>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</si>
  <si>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</si>
  <si>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</si>
  <si>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</si>
  <si>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</si>
  <si>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</si>
  <si>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</si>
  <si>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</si>
  <si>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</si>
  <si>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</si>
  <si>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</si>
  <si>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</si>
  <si>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</si>
  <si>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</si>
  <si>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</si>
  <si>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</si>
  <si>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</si>
  <si>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</si>
  <si>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</si>
  <si>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</si>
  <si>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</si>
  <si>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</si>
  <si>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</si>
  <si>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</si>
  <si>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</si>
  <si>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</si>
  <si>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</si>
  <si>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</si>
  <si>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</si>
  <si>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</si>
  <si>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</si>
  <si>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</si>
  <si>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</si>
  <si>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</si>
  <si>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</si>
  <si>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</si>
  <si>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</si>
  <si>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</si>
  <si>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</si>
  <si>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</si>
  <si>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</si>
  <si>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</si>
  <si>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</si>
  <si>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</si>
  <si>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</si>
  <si>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</si>
  <si>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</si>
  <si>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</si>
  <si>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</si>
  <si>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</si>
  <si>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</si>
  <si>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</si>
  <si>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</si>
  <si>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</si>
  <si>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</si>
  <si>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</si>
  <si>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</si>
  <si>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</si>
  <si>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</si>
  <si>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</si>
  <si>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</si>
  <si>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</si>
  <si>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</si>
  <si>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</si>
  <si>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</si>
  <si>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</si>
  <si>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</si>
  <si>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</si>
  <si>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</si>
  <si>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</si>
  <si>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</si>
  <si>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</si>
  <si>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</si>
  <si>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</si>
  <si>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</si>
  <si>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</si>
  <si>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</si>
  <si>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</si>
  <si>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</si>
  <si>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</si>
  <si>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</si>
  <si>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</si>
  <si>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</si>
  <si>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</si>
  <si>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</si>
  <si>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</si>
  <si>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</si>
  <si>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</si>
  <si>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</si>
  <si>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</si>
  <si>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</si>
  <si>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</si>
  <si>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</si>
  <si>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</si>
  <si>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</si>
  <si>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</si>
  <si>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</si>
  <si>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</si>
  <si>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</si>
  <si>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</si>
  <si>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</si>
  <si>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</si>
  <si>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</si>
  <si>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</si>
  <si>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</si>
  <si>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</si>
  <si>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</si>
  <si>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</si>
  <si>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</si>
  <si>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</si>
  <si>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</si>
  <si>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</si>
  <si>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</si>
  <si>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</si>
  <si>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</si>
  <si>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</si>
  <si>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</si>
  <si>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</si>
  <si>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</si>
  <si>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</si>
  <si>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</si>
  <si>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</si>
  <si>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</si>
  <si>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</si>
  <si>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</si>
  <si>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</si>
  <si>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</si>
  <si>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</si>
  <si>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</si>
  <si>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</si>
  <si>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</si>
  <si>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</si>
  <si>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</si>
  <si>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</si>
  <si>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</si>
  <si>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</si>
  <si>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</si>
  <si>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</si>
  <si>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</si>
  <si>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</si>
  <si>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</si>
  <si>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</si>
  <si>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</si>
  <si>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</si>
  <si>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</si>
  <si>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</si>
  <si>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</si>
  <si>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</si>
  <si>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</si>
  <si>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</si>
  <si>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</si>
  <si>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</si>
  <si>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</si>
  <si>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</si>
  <si>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</si>
  <si>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</si>
  <si>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</si>
  <si>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</si>
  <si>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</si>
  <si>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</si>
  <si>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</si>
  <si>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</si>
  <si>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</si>
  <si>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</si>
  <si>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</si>
  <si>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</si>
  <si>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</si>
  <si>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</si>
  <si>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</si>
  <si>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</si>
  <si>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</si>
  <si>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</si>
  <si>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</si>
  <si>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</si>
  <si>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</si>
  <si>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</si>
  <si>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</si>
  <si>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</si>
  <si>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</si>
  <si>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</si>
  <si>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</si>
  <si>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</si>
  <si>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</si>
  <si>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</si>
  <si>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</si>
  <si>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</si>
  <si>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</si>
  <si>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</si>
  <si>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</si>
  <si>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</si>
  <si>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</si>
  <si>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</si>
  <si>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</si>
  <si>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</si>
  <si>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</si>
  <si>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</si>
  <si>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</si>
  <si>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</si>
  <si>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</si>
  <si>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</si>
  <si>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</si>
  <si>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</si>
  <si>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</si>
  <si>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</si>
  <si>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</si>
  <si>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</si>
  <si>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</si>
  <si>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</si>
  <si>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</si>
  <si>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</si>
  <si>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</si>
  <si>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</si>
  <si>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</si>
  <si>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</si>
  <si>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</si>
  <si>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</si>
  <si>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</si>
  <si>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</si>
  <si>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</si>
  <si>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</si>
  <si>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</si>
  <si>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</si>
  <si>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</si>
  <si>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</si>
  <si>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</si>
  <si>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</si>
  <si>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</si>
  <si>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</si>
  <si>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</si>
  <si>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</si>
  <si>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</si>
  <si>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</si>
  <si>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</si>
  <si>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</si>
  <si>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</si>
  <si>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</si>
  <si>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</si>
  <si>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</si>
  <si>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</si>
  <si>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</si>
  <si>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</si>
  <si>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</si>
  <si>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</si>
  <si>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</si>
  <si>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</si>
  <si>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</si>
  <si>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</si>
  <si>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</si>
  <si>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</si>
  <si>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</si>
  <si>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</si>
  <si>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</si>
  <si>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</si>
  <si>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</si>
  <si>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</si>
  <si>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</si>
  <si>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</si>
  <si>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</si>
  <si>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</si>
  <si>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</si>
  <si>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</si>
  <si>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</si>
  <si>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</si>
  <si>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</si>
  <si>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</si>
  <si>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</si>
  <si>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</si>
  <si>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</si>
  <si>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</si>
  <si>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</si>
  <si>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</si>
  <si>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</si>
  <si>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</si>
  <si>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</si>
  <si>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</si>
  <si>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</si>
  <si>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</si>
  <si>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</si>
  <si>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</si>
  <si>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</si>
  <si>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</si>
  <si>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</si>
  <si>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</si>
  <si>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</si>
  <si>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</si>
  <si>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</si>
  <si>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</si>
  <si>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</si>
  <si>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</si>
  <si>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</si>
  <si>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</si>
  <si>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</si>
  <si>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</si>
  <si>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</si>
  <si>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</si>
  <si>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</si>
  <si>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</si>
  <si>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</si>
  <si>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</si>
  <si>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</si>
  <si>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</si>
  <si>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</si>
  <si>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</si>
  <si>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</si>
  <si>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</si>
  <si>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</si>
  <si>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</si>
  <si>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</si>
  <si>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</si>
  <si>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</si>
  <si>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</si>
  <si>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</si>
  <si>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</si>
  <si>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</si>
  <si>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</si>
  <si>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</si>
  <si>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</si>
  <si>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</si>
  <si>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</si>
  <si>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</si>
  <si>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</si>
  <si>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</si>
  <si>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</si>
  <si>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</si>
  <si>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</si>
  <si>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</si>
  <si>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</si>
  <si>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</si>
  <si>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</si>
  <si>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</si>
  <si>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</si>
  <si>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</si>
  <si>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</si>
  <si>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</si>
  <si>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</si>
  <si>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</si>
  <si>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</si>
  <si>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</si>
  <si>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</si>
  <si>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</si>
  <si>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</si>
  <si>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</si>
  <si>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</si>
  <si>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</si>
  <si>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</si>
  <si>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</si>
  <si>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</si>
  <si>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</si>
  <si>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</si>
  <si>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</si>
  <si>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</si>
  <si>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</si>
  <si>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</si>
  <si>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</si>
  <si>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</si>
  <si>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</si>
  <si>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</si>
  <si>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</si>
  <si>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</si>
  <si>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</si>
  <si>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</si>
  <si>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</si>
  <si>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</si>
  <si>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</si>
  <si>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</si>
  <si>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</si>
  <si>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</si>
  <si>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</si>
  <si>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</si>
  <si>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</si>
  <si>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</si>
  <si>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</si>
  <si>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</si>
  <si>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</si>
  <si>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</si>
  <si>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</si>
  <si>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</si>
  <si>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</si>
  <si>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</si>
  <si>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</si>
  <si>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</si>
  <si>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</si>
  <si>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</si>
  <si>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</si>
  <si>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</si>
  <si>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</si>
  <si>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</si>
  <si>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</si>
  <si>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</si>
  <si>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</si>
  <si>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</si>
  <si>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</si>
  <si>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</si>
  <si>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</si>
  <si>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</si>
  <si>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</si>
  <si>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</si>
  <si>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</si>
  <si>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</si>
  <si>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</si>
  <si>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</si>
  <si>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</si>
  <si>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</si>
  <si>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</si>
  <si>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</si>
  <si>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</si>
  <si>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</si>
  <si>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</si>
  <si>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</si>
  <si>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</si>
  <si>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</si>
  <si>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</si>
  <si>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</si>
  <si>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</si>
  <si>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</si>
  <si>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</si>
  <si>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</si>
  <si>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</si>
  <si>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</si>
  <si>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</si>
  <si>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</si>
  <si>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</si>
  <si>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</si>
  <si>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</si>
  <si>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</si>
  <si>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</si>
  <si>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</si>
  <si>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</si>
  <si>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</si>
  <si>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</si>
  <si>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</si>
  <si>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</si>
  <si>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</si>
  <si>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</si>
  <si>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</si>
  <si>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</si>
  <si>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</si>
  <si>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</si>
  <si>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</si>
  <si>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</si>
  <si>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</si>
  <si>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</si>
  <si>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</si>
  <si>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</si>
  <si>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</si>
  <si>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</si>
  <si>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</si>
  <si>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</si>
  <si>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</si>
  <si>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</si>
  <si>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</si>
  <si>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</si>
  <si>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</si>
  <si>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</si>
  <si>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</si>
  <si>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</si>
  <si>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</si>
  <si>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</si>
  <si>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</si>
  <si>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</si>
  <si>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</si>
  <si>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</si>
  <si>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</si>
  <si>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</si>
  <si>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</si>
  <si>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</si>
  <si>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</si>
  <si>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</si>
  <si>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</si>
  <si>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</si>
  <si>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</si>
  <si>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</si>
  <si>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</si>
  <si>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</si>
  <si>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</si>
  <si>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</si>
  <si>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</si>
  <si>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</si>
  <si>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</si>
  <si>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</si>
  <si>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</si>
  <si>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</si>
  <si>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</si>
  <si>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</si>
  <si>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</si>
  <si>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</si>
  <si>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</si>
  <si>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</si>
  <si>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</si>
  <si>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</si>
  <si>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</si>
  <si>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</si>
  <si>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</si>
  <si>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</si>
  <si>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</si>
  <si>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</si>
  <si>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</si>
  <si>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</si>
  <si>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</si>
  <si>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</si>
  <si>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</si>
  <si>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</si>
  <si>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</si>
  <si>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</si>
  <si>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</si>
  <si>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</si>
  <si>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</si>
  <si>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</si>
  <si>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</si>
  <si>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</si>
  <si>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</si>
  <si>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</si>
  <si>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</si>
  <si>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</si>
  <si>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</si>
  <si>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</si>
  <si>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</si>
  <si>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</si>
  <si>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</si>
  <si>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</si>
  <si>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</si>
  <si>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</si>
  <si>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</si>
  <si>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</si>
  <si>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</si>
  <si>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</si>
  <si>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</si>
  <si>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</si>
  <si>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</si>
  <si>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</si>
  <si>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</si>
  <si>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</si>
  <si>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</si>
  <si>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</si>
  <si>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</si>
  <si>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</si>
  <si>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</si>
  <si>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</si>
  <si>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</si>
  <si>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</si>
  <si>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</si>
  <si>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</si>
  <si>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</si>
  <si>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</si>
  <si>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</si>
  <si>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</si>
  <si>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</si>
  <si>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</si>
  <si>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</si>
  <si>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</si>
  <si>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</si>
  <si>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</si>
  <si>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</si>
  <si>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</si>
  <si>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</si>
  <si>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</si>
  <si>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</si>
  <si>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</si>
  <si>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</si>
  <si>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</si>
  <si>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</si>
  <si>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</si>
  <si>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</si>
  <si>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</si>
  <si>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</si>
  <si>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</si>
  <si>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</si>
  <si>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</si>
  <si>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</si>
  <si>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</si>
  <si>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</si>
  <si>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</si>
  <si>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</si>
  <si>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</si>
  <si>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</si>
  <si>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</si>
  <si>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</si>
  <si>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</si>
  <si>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</si>
  <si>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</si>
  <si>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</si>
  <si>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</si>
  <si>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</si>
  <si>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</si>
  <si>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</si>
  <si>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</si>
  <si>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</si>
  <si>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</si>
  <si>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</si>
  <si>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</si>
  <si>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</si>
  <si>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</si>
  <si>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</si>
  <si>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</si>
  <si>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</si>
  <si>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</si>
  <si>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</si>
  <si>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</si>
  <si>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</si>
  <si>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</si>
  <si>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</si>
  <si>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</si>
  <si>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</si>
  <si>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</si>
  <si>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</si>
  <si>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</si>
  <si>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</si>
  <si>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</si>
  <si>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</si>
  <si>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</si>
  <si>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</si>
  <si>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</si>
  <si>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</si>
  <si>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</si>
  <si>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</si>
  <si>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</si>
  <si>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</si>
  <si>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</si>
  <si>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</si>
  <si>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</si>
  <si>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</si>
  <si>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</si>
  <si>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</si>
  <si>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</si>
  <si>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</si>
  <si>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</si>
  <si>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</si>
  <si>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</si>
  <si>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</si>
  <si>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</si>
  <si>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</si>
  <si>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</si>
  <si>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</si>
  <si>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</si>
  <si>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</si>
  <si>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</si>
  <si>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</si>
  <si>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</si>
  <si>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</si>
  <si>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</si>
  <si>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</si>
  <si>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</si>
  <si>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</si>
  <si>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</si>
  <si>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</si>
  <si>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</si>
  <si>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</si>
  <si>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</si>
  <si>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</si>
  <si>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</si>
  <si>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</si>
  <si>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</si>
  <si>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</si>
  <si>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</si>
  <si>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</si>
  <si>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</si>
  <si>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</si>
  <si>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</si>
  <si>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</si>
  <si>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</si>
  <si>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</si>
  <si>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</si>
  <si>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</si>
  <si>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</si>
  <si>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</si>
  <si>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</si>
  <si>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</si>
  <si>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</si>
  <si>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</si>
  <si>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</si>
  <si>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</si>
  <si>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</si>
  <si>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</si>
  <si>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</si>
  <si>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</si>
  <si>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</si>
  <si>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</si>
  <si>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</si>
  <si>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</si>
  <si>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</si>
  <si>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</si>
  <si>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</si>
  <si>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</si>
  <si>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</si>
  <si>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</si>
  <si>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</si>
  <si>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</si>
  <si>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</si>
  <si>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</si>
  <si>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</si>
  <si>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</si>
  <si>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</si>
  <si>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</si>
  <si>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</si>
  <si>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</si>
  <si>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</si>
  <si>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</si>
  <si>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</si>
  <si>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</si>
  <si>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</si>
  <si>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</si>
  <si>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</si>
  <si>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</si>
  <si>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</si>
  <si>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</si>
  <si>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</si>
  <si>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</si>
  <si>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</si>
  <si>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</si>
  <si>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</si>
  <si>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</si>
  <si>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</si>
  <si>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</si>
  <si>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</si>
  <si>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</si>
  <si>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</si>
  <si>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</si>
  <si>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</si>
  <si>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</si>
  <si>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</si>
  <si>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</si>
  <si>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</si>
  <si>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</si>
  <si>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</si>
  <si>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</si>
  <si>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</si>
  <si>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</si>
  <si>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</si>
  <si>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</si>
  <si>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</si>
  <si>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</si>
  <si>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</si>
  <si>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</si>
  <si>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</si>
  <si>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</si>
  <si>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</si>
  <si>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</si>
  <si>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</si>
  <si>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</si>
  <si>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</si>
  <si>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</si>
  <si>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</si>
  <si>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</si>
  <si>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</si>
  <si>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</si>
  <si>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</si>
  <si>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</si>
  <si>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</si>
  <si>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</si>
  <si>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</si>
  <si>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</si>
  <si>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</si>
  <si>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</si>
  <si>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</si>
  <si>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</si>
  <si>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</si>
  <si>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</si>
  <si>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</si>
  <si>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</si>
  <si>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</si>
  <si>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</si>
  <si>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</si>
  <si>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</si>
  <si>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</si>
  <si>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</si>
  <si>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</si>
  <si>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</si>
  <si>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</si>
  <si>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</si>
  <si>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</si>
  <si>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</si>
  <si>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</si>
  <si>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</si>
  <si>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</si>
  <si>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</si>
  <si>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</si>
  <si>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</si>
  <si>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</si>
  <si>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</si>
  <si>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</si>
  <si>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</si>
  <si>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</si>
  <si>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</si>
  <si>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</si>
  <si>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</si>
  <si>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</si>
  <si>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</si>
  <si>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</si>
  <si>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</si>
  <si>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</si>
  <si>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</si>
  <si>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</si>
  <si>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</si>
  <si>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</si>
  <si>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</si>
  <si>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</si>
  <si>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</si>
  <si>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</si>
  <si>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</si>
  <si>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</si>
  <si>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</si>
  <si>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</si>
  <si>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</si>
  <si>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</si>
  <si>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</si>
  <si>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</si>
  <si>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</si>
  <si>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</si>
  <si>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</si>
  <si>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</si>
  <si>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</si>
  <si>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</si>
  <si>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</si>
  <si>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</si>
  <si>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</si>
  <si>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</si>
  <si>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</si>
  <si>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</si>
  <si>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</si>
  <si>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</si>
  <si>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</si>
  <si>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</si>
  <si>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</si>
  <si>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</si>
  <si>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</si>
  <si>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</si>
  <si>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</si>
  <si>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</si>
  <si>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</si>
  <si>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</si>
  <si>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</si>
  <si>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</si>
  <si>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</si>
  <si>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</si>
  <si>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</si>
  <si>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</si>
  <si>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</si>
  <si>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</si>
  <si>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</si>
  <si>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</si>
  <si>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</si>
  <si>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</si>
  <si>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</si>
  <si>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</si>
  <si>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</si>
  <si>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</si>
  <si>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</si>
  <si>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</si>
  <si>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</si>
  <si>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</si>
  <si>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</si>
  <si>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</si>
  <si>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</si>
  <si>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</si>
  <si>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</si>
  <si>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</si>
  <si>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</si>
  <si>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</si>
  <si>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</si>
  <si>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</si>
  <si>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</si>
  <si>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</si>
  <si>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</si>
  <si>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</si>
  <si>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</si>
  <si>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</si>
  <si>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</si>
  <si>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</si>
  <si>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</si>
  <si>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</si>
  <si>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</si>
  <si>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</si>
  <si>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</si>
  <si>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</si>
  <si>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</si>
  <si>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</si>
  <si>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</si>
  <si>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</si>
  <si>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</si>
  <si>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</si>
  <si>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</si>
  <si>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</si>
  <si>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</si>
  <si>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</si>
  <si>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</si>
  <si>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</si>
  <si>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</si>
  <si>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</si>
  <si>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</si>
  <si>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</si>
  <si>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</si>
  <si>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</si>
  <si>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</si>
  <si>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</si>
  <si>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</si>
  <si>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</si>
  <si>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</si>
  <si>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</si>
  <si>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</si>
  <si>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</si>
  <si>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</si>
  <si>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</si>
  <si>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</si>
  <si>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</si>
  <si>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</si>
  <si>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</si>
  <si>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</si>
  <si>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</si>
  <si>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</si>
  <si>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</si>
  <si>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</si>
  <si>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</si>
  <si>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</si>
  <si>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</si>
  <si>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</si>
  <si>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</si>
  <si>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</si>
  <si>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</si>
  <si>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</si>
  <si>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</si>
  <si>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</si>
  <si>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</si>
  <si>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</si>
  <si>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</si>
  <si>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</si>
  <si>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</si>
  <si>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</si>
  <si>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</si>
  <si>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</si>
  <si>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</si>
  <si>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</si>
  <si>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</si>
  <si>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</si>
  <si>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</si>
  <si>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</si>
  <si>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</si>
  <si>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</si>
  <si>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</si>
  <si>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</si>
  <si>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</si>
  <si>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</si>
  <si>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</si>
  <si>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</si>
  <si>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</si>
  <si>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</si>
  <si>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</si>
  <si>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</si>
  <si>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</si>
  <si>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</si>
  <si>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</si>
  <si>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</si>
  <si>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</si>
  <si>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</si>
  <si>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</si>
  <si>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</si>
  <si>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</si>
  <si>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</si>
  <si>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</si>
  <si>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</si>
  <si>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</si>
  <si>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</si>
  <si>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</si>
  <si>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</si>
  <si>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</si>
  <si>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</si>
  <si>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</si>
  <si>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</si>
  <si>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</si>
  <si>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</si>
  <si>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</si>
  <si>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</si>
  <si>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</si>
  <si>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</si>
  <si>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</si>
  <si>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</si>
  <si>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</si>
  <si>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</si>
  <si>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</si>
  <si>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</si>
  <si>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</si>
  <si>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</si>
  <si>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</si>
  <si>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</si>
  <si>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</si>
  <si>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</si>
  <si>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</si>
  <si>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</si>
  <si>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</si>
  <si>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</si>
  <si>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</si>
  <si>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</si>
  <si>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</si>
  <si>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</si>
  <si>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</si>
  <si>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</si>
  <si>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</si>
  <si>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</si>
  <si>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</si>
  <si>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</si>
  <si>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</si>
  <si>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</si>
  <si>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</si>
  <si>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</si>
  <si>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</si>
  <si>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</si>
  <si>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</si>
  <si>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</si>
  <si>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</si>
  <si>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</si>
  <si>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</si>
  <si>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</si>
  <si>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</si>
  <si>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</si>
  <si>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</si>
  <si>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</si>
  <si>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</si>
  <si>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</si>
  <si>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</si>
  <si>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</si>
  <si>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</si>
  <si>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</si>
  <si>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</si>
  <si>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</si>
  <si>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</si>
  <si>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</si>
  <si>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</si>
  <si>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</si>
  <si>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</si>
  <si>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</si>
  <si>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</si>
  <si>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</si>
  <si>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</si>
  <si>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</si>
  <si>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</si>
  <si>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</si>
  <si>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</si>
  <si>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</si>
  <si>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</si>
  <si>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</si>
  <si>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</si>
  <si>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</si>
  <si>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</si>
  <si>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</si>
  <si>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</si>
  <si>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</si>
  <si>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</si>
  <si>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</si>
  <si>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</si>
  <si>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</si>
  <si>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</si>
  <si>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</si>
  <si>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</si>
  <si>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</si>
  <si>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</si>
  <si>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</si>
  <si>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</si>
  <si>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</si>
  <si>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</si>
  <si>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</si>
  <si>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</si>
  <si>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</si>
  <si>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</si>
  <si>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</si>
  <si>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</si>
  <si>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</si>
  <si>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</si>
  <si>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</si>
  <si>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</si>
  <si>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</si>
  <si>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</si>
  <si>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</si>
  <si>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</si>
  <si>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</si>
  <si>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</si>
  <si>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</si>
  <si>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</si>
  <si>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</si>
  <si>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</si>
  <si>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</si>
  <si>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</si>
  <si>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</si>
  <si>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</si>
  <si>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</si>
  <si>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</si>
  <si>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</si>
  <si>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</si>
  <si>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</si>
  <si>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</si>
  <si>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</si>
  <si>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</si>
  <si>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</si>
  <si>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</si>
  <si>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</si>
  <si>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</si>
  <si>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</si>
  <si>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</si>
  <si>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</si>
  <si>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</si>
  <si>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</si>
  <si>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</si>
  <si>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</si>
  <si>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</si>
  <si>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</si>
  <si>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</si>
  <si>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</si>
  <si>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</si>
  <si>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</si>
  <si>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</si>
  <si>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</si>
  <si>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</si>
  <si>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</si>
  <si>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</si>
  <si>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</si>
  <si>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</si>
  <si>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</si>
  <si>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</si>
  <si>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</si>
  <si>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</si>
  <si>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</si>
  <si>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</si>
  <si>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</si>
  <si>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</si>
  <si>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</si>
  <si>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</si>
  <si>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</si>
  <si>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</si>
  <si>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</si>
  <si>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</si>
  <si>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</si>
  <si>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</si>
  <si>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</si>
  <si>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</si>
  <si>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</si>
  <si>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</si>
  <si>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</si>
  <si>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</si>
  <si>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</si>
  <si>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</si>
  <si>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</si>
  <si>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</si>
  <si>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</si>
  <si>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</si>
  <si>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</si>
  <si>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</si>
  <si>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</si>
  <si>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</si>
  <si>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</si>
  <si>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</si>
  <si>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</si>
  <si>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</si>
  <si>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</si>
  <si>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</si>
  <si>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</si>
  <si>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</si>
  <si>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</si>
  <si>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</si>
  <si>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</si>
  <si>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</si>
  <si>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</si>
  <si>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</si>
  <si>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</si>
  <si>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</si>
  <si>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</si>
  <si>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</si>
  <si>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</si>
  <si>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</si>
  <si>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</si>
  <si>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</si>
  <si>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</si>
  <si>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</si>
  <si>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</si>
  <si>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</si>
  <si>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</si>
  <si>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</si>
  <si>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</si>
  <si>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</si>
  <si>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</si>
  <si>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</si>
  <si>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</si>
  <si>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</si>
  <si>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</si>
  <si>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</si>
  <si>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</si>
  <si>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</si>
  <si>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</si>
  <si>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</si>
  <si>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</si>
  <si>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</si>
  <si>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</si>
  <si>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</si>
  <si>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</si>
  <si>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</si>
  <si>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</si>
  <si>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</si>
  <si>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</si>
  <si>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</si>
  <si>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</si>
  <si>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</si>
  <si>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</si>
  <si>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</si>
  <si>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</si>
  <si>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</si>
  <si>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</si>
  <si>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</si>
  <si>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</si>
  <si>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</si>
  <si>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</si>
  <si>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</si>
  <si>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</si>
  <si>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</si>
  <si>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</si>
  <si>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</si>
  <si>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</si>
  <si>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</si>
  <si>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</si>
  <si>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</si>
  <si>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</si>
  <si>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</si>
  <si>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</si>
  <si>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</si>
  <si>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</si>
  <si>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</si>
  <si>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</si>
  <si>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</si>
  <si>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</si>
  <si>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</si>
  <si>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</si>
  <si>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</si>
  <si>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</si>
  <si>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</si>
  <si>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</si>
  <si>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</si>
  <si>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</si>
  <si>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</si>
  <si>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</si>
  <si>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</si>
  <si>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</si>
  <si>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</si>
  <si>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</si>
  <si>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</si>
  <si>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</si>
  <si>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</si>
  <si>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</si>
  <si>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</si>
  <si>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</si>
  <si>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</si>
  <si>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</si>
  <si>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</si>
  <si>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</si>
  <si>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</si>
  <si>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</si>
  <si>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</si>
  <si>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</si>
  <si>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</si>
  <si>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</si>
  <si>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</si>
  <si>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</si>
  <si>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</si>
  <si>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</si>
  <si>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</si>
  <si>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</si>
  <si>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</si>
  <si>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</si>
  <si>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</si>
  <si>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</si>
  <si>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</si>
  <si>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</si>
  <si>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</si>
  <si>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</si>
  <si>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</si>
  <si>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</si>
  <si>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</si>
  <si>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</si>
  <si>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</si>
  <si>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</si>
  <si>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</si>
  <si>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</si>
  <si>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</si>
  <si>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</si>
  <si>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</si>
  <si>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</si>
  <si>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</si>
  <si>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</si>
  <si>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</si>
  <si>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</si>
  <si>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</si>
  <si>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</si>
  <si>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</si>
  <si>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</si>
  <si>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</si>
  <si>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</si>
  <si>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</si>
  <si>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</si>
  <si>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</si>
  <si>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</si>
  <si>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</si>
  <si>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</si>
  <si>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</si>
  <si>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</si>
  <si>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</si>
  <si>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</si>
  <si>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</si>
  <si>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</si>
  <si>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</si>
  <si>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</si>
  <si>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</si>
  <si>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</si>
  <si>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</si>
  <si>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</si>
  <si>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</si>
  <si>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</si>
  <si>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</si>
  <si>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</si>
  <si>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</si>
  <si>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</si>
  <si>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</si>
  <si>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</si>
  <si>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</si>
  <si>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</si>
  <si>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</si>
  <si>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</si>
  <si>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</si>
  <si>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</si>
  <si>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</si>
  <si>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</si>
  <si>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</si>
  <si>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</si>
  <si>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</si>
  <si>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</si>
  <si>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</si>
  <si>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</si>
  <si>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</si>
  <si>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</si>
  <si>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</si>
  <si>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</si>
  <si>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</si>
  <si>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</si>
  <si>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</si>
  <si>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</si>
  <si>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</si>
  <si>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</si>
  <si>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</si>
  <si>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</si>
  <si>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</si>
  <si>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</si>
  <si>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</si>
  <si>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</si>
  <si>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</si>
  <si>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</si>
  <si>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</si>
  <si>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</si>
  <si>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</si>
  <si>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</si>
  <si>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</si>
  <si>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</si>
  <si>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</si>
  <si>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</si>
  <si>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</si>
  <si>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</si>
  <si>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</si>
  <si>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</si>
  <si>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</si>
  <si>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</si>
  <si>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</si>
  <si>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</si>
  <si>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</si>
  <si>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</si>
  <si>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</si>
  <si>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</si>
  <si>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</si>
  <si>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</si>
  <si>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</si>
  <si>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</si>
  <si>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</si>
  <si>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</si>
  <si>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</si>
  <si>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</si>
  <si>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</si>
  <si>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</si>
  <si>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</si>
  <si>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</si>
  <si>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</si>
  <si>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</si>
  <si>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</si>
  <si>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</si>
  <si>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</si>
  <si>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</si>
  <si>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</si>
  <si>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</si>
  <si>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</si>
  <si>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</si>
  <si>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</si>
  <si>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</si>
  <si>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</si>
  <si>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</si>
  <si>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</si>
  <si>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</si>
  <si>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</si>
  <si>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</si>
  <si>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</si>
  <si>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</si>
  <si>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</si>
  <si>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</si>
  <si>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</si>
  <si>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</si>
  <si>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</si>
  <si>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</si>
  <si>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</si>
  <si>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</si>
  <si>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</si>
  <si>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</si>
  <si>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</si>
  <si>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</si>
  <si>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</si>
  <si>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</si>
  <si>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</si>
  <si>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</si>
  <si>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</si>
  <si>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</si>
  <si>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</si>
  <si>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</si>
  <si>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</si>
  <si>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</si>
  <si>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</si>
  <si>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</si>
  <si>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</si>
  <si>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</si>
  <si>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</si>
  <si>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</si>
  <si>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</si>
  <si>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</si>
  <si>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</si>
  <si>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</si>
  <si>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</si>
  <si>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</si>
  <si>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</si>
  <si>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</si>
  <si>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</si>
  <si>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</si>
  <si>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</si>
  <si>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</si>
  <si>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</si>
  <si>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</si>
  <si>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</si>
  <si>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</si>
  <si>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</si>
  <si>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</si>
  <si>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</si>
  <si>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</si>
  <si>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</si>
  <si>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</si>
  <si>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</si>
  <si>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</si>
  <si>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</si>
  <si>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</si>
  <si>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</si>
  <si>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</si>
  <si>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</si>
  <si>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</si>
  <si>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</si>
  <si>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</si>
  <si>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</si>
  <si>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</si>
  <si>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</si>
  <si>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</si>
  <si>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</si>
  <si>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</si>
  <si>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</si>
  <si>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</si>
  <si>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</si>
  <si>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</si>
  <si>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</si>
  <si>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</si>
  <si>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</si>
  <si>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</si>
  <si>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</si>
  <si>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</si>
  <si>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</si>
  <si>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</si>
  <si>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</si>
  <si>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</si>
  <si>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</si>
  <si>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</si>
  <si>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</si>
  <si>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</si>
  <si>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</si>
  <si>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</si>
  <si>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</si>
  <si>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</si>
  <si>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</si>
  <si>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</si>
  <si>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</si>
  <si>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</si>
  <si>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</si>
  <si>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</si>
  <si>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</si>
  <si>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</si>
  <si>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</si>
  <si>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</si>
  <si>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</si>
  <si>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</si>
  <si>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</si>
  <si>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</si>
  <si>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</si>
  <si>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</si>
  <si>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</si>
  <si>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</si>
  <si>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</si>
  <si>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</si>
  <si>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</si>
  <si>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</si>
  <si>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</si>
  <si>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</si>
  <si>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</si>
  <si>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</si>
  <si>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</si>
  <si>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</si>
  <si>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</si>
  <si>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</si>
  <si>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</si>
  <si>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</si>
  <si>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</si>
  <si>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</si>
  <si>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</si>
  <si>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</si>
  <si>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</si>
  <si>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</si>
  <si>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</si>
  <si>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</si>
  <si>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</si>
  <si>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</si>
  <si>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</si>
  <si>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</si>
  <si>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</si>
  <si>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</si>
  <si>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</si>
  <si>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</si>
  <si>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</si>
  <si>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</si>
  <si>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</si>
  <si>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</si>
  <si>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</si>
  <si>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</si>
  <si>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</si>
  <si>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</si>
  <si>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</si>
  <si>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</si>
  <si>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</si>
  <si>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</si>
  <si>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</si>
  <si>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</si>
  <si>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</si>
  <si>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</si>
  <si>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</si>
  <si>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</si>
  <si>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</si>
  <si>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</si>
  <si>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</si>
  <si>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</si>
  <si>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</si>
  <si>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</si>
  <si>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</si>
  <si>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</si>
  <si>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</si>
  <si>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</si>
  <si>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</si>
  <si>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</si>
  <si>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</si>
  <si>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</si>
  <si>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</si>
  <si>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</si>
  <si>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</si>
  <si>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</si>
  <si>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</si>
  <si>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</si>
  <si>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</si>
  <si>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</si>
  <si>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</si>
  <si>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</si>
  <si>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</si>
  <si>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</si>
  <si>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</si>
  <si>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</si>
  <si>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</si>
  <si>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</si>
  <si>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</si>
  <si>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</si>
  <si>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</si>
  <si>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</si>
  <si>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</si>
  <si>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</si>
  <si>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</si>
  <si>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</si>
  <si>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</si>
  <si>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</si>
  <si>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</si>
  <si>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</si>
  <si>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</si>
  <si>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</si>
  <si>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</si>
  <si>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</si>
  <si>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</si>
  <si>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</si>
  <si>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</si>
  <si>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</si>
  <si>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</si>
  <si>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</si>
  <si>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</si>
  <si>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</si>
  <si>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</si>
  <si>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</si>
  <si>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</si>
  <si>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</si>
  <si>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</si>
  <si>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</si>
  <si>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</si>
  <si>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</si>
  <si>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</si>
  <si>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</si>
  <si>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</si>
  <si>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</si>
  <si>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</si>
  <si>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</si>
  <si>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</si>
  <si>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</si>
  <si>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</si>
  <si>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</si>
  <si>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</si>
  <si>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</si>
  <si>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</si>
  <si>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</si>
  <si>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</si>
  <si>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</si>
  <si>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</si>
  <si>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</si>
  <si>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</si>
  <si>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</si>
  <si>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</si>
  <si>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</si>
  <si>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</si>
  <si>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</si>
  <si>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</si>
  <si>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</si>
  <si>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</si>
  <si>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</si>
  <si>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</si>
  <si>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</si>
  <si>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</si>
  <si>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</si>
  <si>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</si>
  <si>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</si>
  <si>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</si>
  <si>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</si>
  <si>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</si>
  <si>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</si>
  <si>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</si>
  <si>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</si>
  <si>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</si>
  <si>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</si>
  <si>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</si>
  <si>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</si>
  <si>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</si>
  <si>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</si>
  <si>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</si>
  <si>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</si>
  <si>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</si>
  <si>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</si>
  <si>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</si>
  <si>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</si>
  <si>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</si>
  <si>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</si>
  <si>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</si>
  <si>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</si>
  <si>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</si>
  <si>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</si>
  <si>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</si>
  <si>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</si>
  <si>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</si>
  <si>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</si>
  <si>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</si>
  <si>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</si>
  <si>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</si>
  <si>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</si>
  <si>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</si>
  <si>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</si>
  <si>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</si>
  <si>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</si>
  <si>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</si>
  <si>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</si>
  <si>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</si>
  <si>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</si>
  <si>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</si>
  <si>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</si>
  <si>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</si>
  <si>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</si>
  <si>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</si>
  <si>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</si>
  <si>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</si>
  <si>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</si>
  <si>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</si>
  <si>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</si>
  <si>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</si>
  <si>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</si>
  <si>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</si>
  <si>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</si>
  <si>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</si>
  <si>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</si>
  <si>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</si>
  <si>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</si>
  <si>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</si>
  <si>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</si>
  <si>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</si>
  <si>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</si>
  <si>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</si>
  <si>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</si>
  <si>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</si>
  <si>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</si>
  <si>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</si>
  <si>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</si>
  <si>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</si>
  <si>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</si>
  <si>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</si>
  <si>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</si>
  <si>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</si>
  <si>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</si>
  <si>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</si>
  <si>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</si>
  <si>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</si>
  <si>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</si>
  <si>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</si>
  <si>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</si>
  <si>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</si>
  <si>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</si>
  <si>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</si>
  <si>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</si>
  <si>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</si>
  <si>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</si>
  <si>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</si>
  <si>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</si>
  <si>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</si>
  <si>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</si>
  <si>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</si>
  <si>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</si>
  <si>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</si>
  <si>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</si>
  <si>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</si>
  <si>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</si>
  <si>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</si>
  <si>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</si>
  <si>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</si>
  <si>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</si>
  <si>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</si>
  <si>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</si>
  <si>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</si>
  <si>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</si>
  <si>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</si>
  <si>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</si>
  <si>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</si>
  <si>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</si>
  <si>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</si>
  <si>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</si>
  <si>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</si>
  <si>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</si>
  <si>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</si>
  <si>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</si>
  <si>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</si>
  <si>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</si>
  <si>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</si>
  <si>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</si>
  <si>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</si>
  <si>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</si>
  <si>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</si>
  <si>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</si>
  <si>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</si>
  <si>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</si>
  <si>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</si>
  <si>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</si>
  <si>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</si>
  <si>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</si>
  <si>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</si>
  <si>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</si>
  <si>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</si>
  <si>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</si>
  <si>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</si>
  <si>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</si>
  <si>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</si>
  <si>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</si>
  <si>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</si>
  <si>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</si>
  <si>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</si>
  <si>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</si>
  <si>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</si>
  <si>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</si>
  <si>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</si>
  <si>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</si>
  <si>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</si>
  <si>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</si>
  <si>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</si>
  <si>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</si>
  <si>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</si>
  <si>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</si>
  <si>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</si>
  <si>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</si>
  <si>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</si>
  <si>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</si>
  <si>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</si>
  <si>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</si>
  <si>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</si>
  <si>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</si>
  <si>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</si>
  <si>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</si>
  <si>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</si>
  <si>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</si>
  <si>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</si>
  <si>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</si>
  <si>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</si>
  <si>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</si>
  <si>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</si>
  <si>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</si>
  <si>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</si>
  <si>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</si>
  <si>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</si>
  <si>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</si>
  <si>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</si>
  <si>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</si>
  <si>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</si>
  <si>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</si>
  <si>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</si>
  <si>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</si>
  <si>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</si>
  <si>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</si>
  <si>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</si>
  <si>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</si>
  <si>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</si>
  <si>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</si>
  <si>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</si>
  <si>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</si>
  <si>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</si>
  <si>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</si>
  <si>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</si>
  <si>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</si>
  <si>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</si>
  <si>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</si>
  <si>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</si>
  <si>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</si>
  <si>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</si>
  <si>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</si>
  <si>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</si>
  <si>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</si>
  <si>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</si>
  <si>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</si>
  <si>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</si>
  <si>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</si>
  <si>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</si>
  <si>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</si>
  <si>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</si>
  <si>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</si>
  <si>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</si>
  <si>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</si>
  <si>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</si>
  <si>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</si>
  <si>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</si>
  <si>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</si>
  <si>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</si>
  <si>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</si>
  <si>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</si>
  <si>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</si>
  <si>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</si>
  <si>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</si>
  <si>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</si>
  <si>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</si>
  <si>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</si>
  <si>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</si>
  <si>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</si>
  <si>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</si>
  <si>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</si>
  <si>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</si>
  <si>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</si>
  <si>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</si>
  <si>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</si>
  <si>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</si>
  <si>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</si>
  <si>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</si>
  <si>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</si>
  <si>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</si>
  <si>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</si>
  <si>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</si>
  <si>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</si>
  <si>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</si>
  <si>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</si>
  <si>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</si>
  <si>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</si>
  <si>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</si>
  <si>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</si>
  <si>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</si>
  <si>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</si>
  <si>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</si>
  <si>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</si>
  <si>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</si>
  <si>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</si>
  <si>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</si>
  <si>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</si>
  <si>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</si>
  <si>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</si>
  <si>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</si>
  <si>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</si>
  <si>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</si>
  <si>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</si>
  <si>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</si>
  <si>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</si>
  <si>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</si>
  <si>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</si>
  <si>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</si>
  <si>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</si>
  <si>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</si>
  <si>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</si>
  <si>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</si>
  <si>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</si>
  <si>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</si>
  <si>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</si>
  <si>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</si>
  <si>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</si>
  <si>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</si>
  <si>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</si>
  <si>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</si>
  <si>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</si>
  <si>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</si>
  <si>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</si>
  <si>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</si>
  <si>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</si>
  <si>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</si>
  <si>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</si>
  <si>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</si>
  <si>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</si>
  <si>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</si>
  <si>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</si>
  <si>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</si>
  <si>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</si>
  <si>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</si>
  <si>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</si>
  <si>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</si>
  <si>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</si>
  <si>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</si>
  <si>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</si>
  <si>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</si>
  <si>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</si>
  <si>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</si>
  <si>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</si>
  <si>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</si>
  <si>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</si>
  <si>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</si>
  <si>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</si>
  <si>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</si>
  <si>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</si>
  <si>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</si>
  <si>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</si>
  <si>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</si>
  <si>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</si>
  <si>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</si>
  <si>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</si>
  <si>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</si>
  <si>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</si>
  <si>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</si>
  <si>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</si>
  <si>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</si>
  <si>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</si>
  <si>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</si>
  <si>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</si>
  <si>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</si>
  <si>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</si>
  <si>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</si>
  <si>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</si>
  <si>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</si>
  <si>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</si>
  <si>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</si>
  <si>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</si>
  <si>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</si>
  <si>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</si>
  <si>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</si>
  <si>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</si>
  <si>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</si>
  <si>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</si>
  <si>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</si>
  <si>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</si>
  <si>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</si>
  <si>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</si>
  <si>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</si>
  <si>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</si>
  <si>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</si>
  <si>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</si>
  <si>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</si>
  <si>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</si>
  <si>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</si>
  <si>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</si>
  <si>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</si>
  <si>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</si>
  <si>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</si>
  <si>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</si>
  <si>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</si>
  <si>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</si>
  <si>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</si>
  <si>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</si>
  <si>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</si>
  <si>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</si>
  <si>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</si>
  <si>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</si>
  <si>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</si>
  <si>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</si>
  <si>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</si>
  <si>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</si>
  <si>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</si>
  <si>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</si>
  <si>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</si>
  <si>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</si>
  <si>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</si>
  <si>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</si>
  <si>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</si>
  <si>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</si>
  <si>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</si>
  <si>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</si>
  <si>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</si>
  <si>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</si>
  <si>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</si>
  <si>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</si>
  <si>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</si>
  <si>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</si>
  <si>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</si>
  <si>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</si>
  <si>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</si>
  <si>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</si>
  <si>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</si>
  <si>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</si>
  <si>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</si>
  <si>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</si>
  <si>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</si>
  <si>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</si>
  <si>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</si>
  <si>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</si>
  <si>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</si>
  <si>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</si>
  <si>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</si>
  <si>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</si>
  <si>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</si>
  <si>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</si>
  <si>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</si>
  <si>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</si>
  <si>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</si>
  <si>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</si>
  <si>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</si>
  <si>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</si>
  <si>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</si>
  <si>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</si>
  <si>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</si>
  <si>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</si>
  <si>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</si>
  <si>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</si>
  <si>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</si>
  <si>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</si>
  <si>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</si>
  <si>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</si>
  <si>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</si>
  <si>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</si>
  <si>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</si>
  <si>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</si>
  <si>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</si>
  <si>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</si>
  <si>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</si>
  <si>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</si>
  <si>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</si>
  <si>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</si>
  <si>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</si>
  <si>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</si>
  <si>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</si>
  <si>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</si>
  <si>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</si>
  <si>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</si>
  <si>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</si>
  <si>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</si>
  <si>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</si>
  <si>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</si>
  <si>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</si>
  <si>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</si>
  <si>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</si>
  <si>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</si>
  <si>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</si>
  <si>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</si>
  <si>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</si>
  <si>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</si>
  <si>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</si>
  <si>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</si>
  <si>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</si>
  <si>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</si>
  <si>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</si>
  <si>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</si>
  <si>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</si>
  <si>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</si>
  <si>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</si>
  <si>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</si>
  <si>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</si>
  <si>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</si>
  <si>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</si>
  <si>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</si>
  <si>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</si>
  <si>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</si>
  <si>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</si>
  <si>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</si>
  <si>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</si>
  <si>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</si>
  <si>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</si>
  <si>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</si>
  <si>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</si>
  <si>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</si>
  <si>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</si>
  <si>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</si>
  <si>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</si>
  <si>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</si>
  <si>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</si>
  <si>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</si>
  <si>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</si>
  <si>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</si>
  <si>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</si>
  <si>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</si>
  <si>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</si>
  <si>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</si>
  <si>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</si>
  <si>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</si>
  <si>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</si>
  <si>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</si>
  <si>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</si>
  <si>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</si>
  <si>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</si>
  <si>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</si>
  <si>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</si>
  <si>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</si>
  <si>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</si>
  <si>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</si>
  <si>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</si>
  <si>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</si>
  <si>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</si>
  <si>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</si>
  <si>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</si>
  <si>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</si>
  <si>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</si>
  <si>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</si>
  <si>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</si>
  <si>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</si>
  <si>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</si>
  <si>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</si>
  <si>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</si>
  <si>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</si>
  <si>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</si>
  <si>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</si>
  <si>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</si>
  <si>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</si>
  <si>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</si>
  <si>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</si>
  <si>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</si>
  <si>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</si>
  <si>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</si>
  <si>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</si>
  <si>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</si>
  <si>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</si>
  <si>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</si>
  <si>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</si>
  <si>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</si>
  <si>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</si>
  <si>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</si>
  <si>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</si>
  <si>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</si>
  <si>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</si>
  <si>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</si>
  <si>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</si>
  <si>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</si>
  <si>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</si>
  <si>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</si>
  <si>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</si>
  <si>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</si>
  <si>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</si>
  <si>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</si>
  <si>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</si>
  <si>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</si>
  <si>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</si>
  <si>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</si>
  <si>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</si>
  <si>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</si>
  <si>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</si>
  <si>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</si>
  <si>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</si>
  <si>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</si>
  <si>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</si>
  <si>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</si>
  <si>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</si>
  <si>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</si>
  <si>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</si>
  <si>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</si>
  <si>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</si>
  <si>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</si>
  <si>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</si>
  <si>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</si>
  <si>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</si>
  <si>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</si>
  <si>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</si>
  <si>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</si>
  <si>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</si>
  <si>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</si>
  <si>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</si>
  <si>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</si>
  <si>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</si>
  <si>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</si>
  <si>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</si>
  <si>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</si>
  <si>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</si>
  <si>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</si>
  <si>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</si>
  <si>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</si>
  <si>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</si>
  <si>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</si>
  <si>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</si>
  <si>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</si>
  <si>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</si>
  <si>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</si>
  <si>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</si>
  <si>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</si>
  <si>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</si>
  <si>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</si>
  <si>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</si>
  <si>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</si>
  <si>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</si>
  <si>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</si>
  <si>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</si>
  <si>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</si>
  <si>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</si>
  <si>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</si>
  <si>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</si>
  <si>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</si>
  <si>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</si>
  <si>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</si>
  <si>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</si>
  <si>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</si>
  <si>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</si>
  <si>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</si>
  <si>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</si>
  <si>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</si>
  <si>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</si>
  <si>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</si>
  <si>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</si>
  <si>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</si>
  <si>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</si>
  <si>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</si>
  <si>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</si>
  <si>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</si>
  <si>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</si>
  <si>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</si>
  <si>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</si>
  <si>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</si>
  <si>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</si>
  <si>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</si>
  <si>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</si>
  <si>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</si>
  <si>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</si>
  <si>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</si>
  <si>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</si>
  <si>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</si>
  <si>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</si>
  <si>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</si>
  <si>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</si>
  <si>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</si>
  <si>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</si>
  <si>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</si>
  <si>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</si>
  <si>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</si>
  <si>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</si>
  <si>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</si>
  <si>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</si>
  <si>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</si>
  <si>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</si>
  <si>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</si>
  <si>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</si>
  <si>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</si>
  <si>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</si>
  <si>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</si>
  <si>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</si>
  <si>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</si>
  <si>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</si>
  <si>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</si>
  <si>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</si>
  <si>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</si>
  <si>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</si>
  <si>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</si>
  <si>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</si>
  <si>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</si>
  <si>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</si>
  <si>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</si>
  <si>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</si>
  <si>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</si>
  <si>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</si>
  <si>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</si>
  <si>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</si>
  <si>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</si>
  <si>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</si>
  <si>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</si>
  <si>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</si>
  <si>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</si>
  <si>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</si>
  <si>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</si>
  <si>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</si>
  <si>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</si>
  <si>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</si>
  <si>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</si>
  <si>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</si>
  <si>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</si>
  <si>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</si>
  <si>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</si>
  <si>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</si>
  <si>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</si>
  <si>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</si>
  <si>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</si>
  <si>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</si>
  <si>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</si>
  <si>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</si>
  <si>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</si>
  <si>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</si>
  <si>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</si>
  <si>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</si>
  <si>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</si>
  <si>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</si>
  <si>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</si>
  <si>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</si>
  <si>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</si>
  <si>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</si>
  <si>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</si>
  <si>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</si>
  <si>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</si>
  <si>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</si>
  <si>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</si>
  <si>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</si>
  <si>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</si>
  <si>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</si>
  <si>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</si>
  <si>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</si>
  <si>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</si>
  <si>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</si>
  <si>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</si>
  <si>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</si>
  <si>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</si>
  <si>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</si>
  <si>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</si>
  <si>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</si>
  <si>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</si>
  <si>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</si>
  <si>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</si>
  <si>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</si>
  <si>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</si>
  <si>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</si>
  <si>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</si>
  <si>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</si>
  <si>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</si>
  <si>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</si>
  <si>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</si>
  <si>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</si>
  <si>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</si>
  <si>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</si>
  <si>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</si>
  <si>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</si>
  <si>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</si>
  <si>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</si>
  <si>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</si>
  <si>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</si>
  <si>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</si>
  <si>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</si>
  <si>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</si>
  <si>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</si>
  <si>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</si>
  <si>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</si>
  <si>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</si>
  <si>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</si>
  <si>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</si>
  <si>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</si>
  <si>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</si>
  <si>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</si>
  <si>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</si>
  <si>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</si>
  <si>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</si>
  <si>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</si>
  <si>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</si>
  <si>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</si>
  <si>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</si>
  <si>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</si>
  <si>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</si>
  <si>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</si>
  <si>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</si>
  <si>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</si>
  <si>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</si>
  <si>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</si>
  <si>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</si>
  <si>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</si>
  <si>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</si>
  <si>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</si>
  <si>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</si>
  <si>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</si>
  <si>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</si>
  <si>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</si>
  <si>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</si>
  <si>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</si>
  <si>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</si>
  <si>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</si>
  <si>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</si>
  <si>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</si>
  <si>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</si>
  <si>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</si>
  <si>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</si>
  <si>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</si>
  <si>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</si>
  <si>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</si>
  <si>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</si>
  <si>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</si>
  <si>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</si>
  <si>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</si>
  <si>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</si>
  <si>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</si>
  <si>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</si>
  <si>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</si>
  <si>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</si>
  <si>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</si>
  <si>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</si>
  <si>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</si>
  <si>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</si>
  <si>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</si>
  <si>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</si>
  <si>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</si>
  <si>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</si>
  <si>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</si>
  <si>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</si>
  <si>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</si>
  <si>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</si>
  <si>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</si>
  <si>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</si>
  <si>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</si>
  <si>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</si>
  <si>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</si>
  <si>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</si>
  <si>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</si>
  <si>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</si>
  <si>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</si>
  <si>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</si>
  <si>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</si>
  <si>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</si>
  <si>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</si>
  <si>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</si>
  <si>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</si>
  <si>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</si>
  <si>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</si>
  <si>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</si>
  <si>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</si>
  <si>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</si>
  <si>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</si>
  <si>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</si>
  <si>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</si>
  <si>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</si>
  <si>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</si>
  <si>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</si>
  <si>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</si>
  <si>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</si>
  <si>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</si>
  <si>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</si>
  <si>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</si>
  <si>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</si>
  <si>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</si>
  <si>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</si>
  <si>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</si>
  <si>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</si>
  <si>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</si>
  <si>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</si>
  <si>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</si>
  <si>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</si>
  <si>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</si>
  <si>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</si>
  <si>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</si>
  <si>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</si>
  <si>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</si>
  <si>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</si>
  <si>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</si>
  <si>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</si>
  <si>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</si>
  <si>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</si>
  <si>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</si>
  <si>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</si>
  <si>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</si>
  <si>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</si>
  <si>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</si>
  <si>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</si>
  <si>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</si>
  <si>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</si>
  <si>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</si>
  <si>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</si>
  <si>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</si>
  <si>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</si>
  <si>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</si>
  <si>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</si>
  <si>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</si>
  <si>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</si>
  <si>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</si>
  <si>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</si>
  <si>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</si>
  <si>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</si>
  <si>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</si>
  <si>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</si>
  <si>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</si>
  <si>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</si>
  <si>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</si>
  <si>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</si>
  <si>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</si>
  <si>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</si>
  <si>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</si>
  <si>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</si>
  <si>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</si>
  <si>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</si>
  <si>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</si>
  <si>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</si>
  <si>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</si>
  <si>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</si>
  <si>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</si>
  <si>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</si>
  <si>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</si>
  <si>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</si>
  <si>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</si>
  <si>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</si>
  <si>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</si>
  <si>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</si>
  <si>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</si>
  <si>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</si>
  <si>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</si>
  <si>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</si>
  <si>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</si>
  <si>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</si>
  <si>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</si>
  <si>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</si>
  <si>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</si>
  <si>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</si>
  <si>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</si>
  <si>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</si>
  <si>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</si>
  <si>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</si>
  <si>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</si>
  <si>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</si>
  <si>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</si>
  <si>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</si>
  <si>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</si>
  <si>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</si>
  <si>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</si>
  <si>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</si>
  <si>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</si>
  <si>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</si>
  <si>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</si>
  <si>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</si>
  <si>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</si>
  <si>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</si>
  <si>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</si>
  <si>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</si>
  <si>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</si>
  <si>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</si>
  <si>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</si>
  <si>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</si>
  <si>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</si>
  <si>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</si>
  <si>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</si>
  <si>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</si>
  <si>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</si>
  <si>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</si>
  <si>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</si>
  <si>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</si>
  <si>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</si>
  <si>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</si>
  <si>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</si>
  <si>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</si>
  <si>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</si>
  <si>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</si>
  <si>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</si>
  <si>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</si>
  <si>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</si>
  <si>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</si>
  <si>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</si>
  <si>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</si>
  <si>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</si>
  <si>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</si>
  <si>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</si>
  <si>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</si>
  <si>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</si>
  <si>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</si>
  <si>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</si>
  <si>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</si>
  <si>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</si>
  <si>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</si>
  <si>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</si>
  <si>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</si>
  <si>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</si>
  <si>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</si>
  <si>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</si>
  <si>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</si>
  <si>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</si>
  <si>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</si>
  <si>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</si>
  <si>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</si>
  <si>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</si>
  <si>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</si>
  <si>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</si>
  <si>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</si>
  <si>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</si>
  <si>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</si>
  <si>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</si>
  <si>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</si>
  <si>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</si>
  <si>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</si>
  <si>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</si>
  <si>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</si>
  <si>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</si>
  <si>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</si>
  <si>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</si>
  <si>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</si>
  <si>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</si>
  <si>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</si>
  <si>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</si>
  <si>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</si>
  <si>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</si>
  <si>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</si>
  <si>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</si>
  <si>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</si>
  <si>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</si>
  <si>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</si>
  <si>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</si>
  <si>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</si>
  <si>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</si>
  <si>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</si>
  <si>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</si>
  <si>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</si>
  <si>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</si>
  <si>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</si>
  <si>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</si>
  <si>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</si>
  <si>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</si>
  <si>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</si>
  <si>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</si>
  <si>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</si>
  <si>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</si>
  <si>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</si>
  <si>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</si>
  <si>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</si>
  <si>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</si>
  <si>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</si>
  <si>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</si>
  <si>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</si>
  <si>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</si>
  <si>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</si>
  <si>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</si>
  <si>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</si>
  <si>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</si>
  <si>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</si>
  <si>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</si>
  <si>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</si>
  <si>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</si>
  <si>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</si>
  <si>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</si>
  <si>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</si>
  <si>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</si>
  <si>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</si>
  <si>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</si>
  <si>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</si>
  <si>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</si>
  <si>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</si>
  <si>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</si>
  <si>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</si>
  <si>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</si>
  <si>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</si>
  <si>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</si>
  <si>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</si>
  <si>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</si>
  <si>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</si>
  <si>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</si>
  <si>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</si>
  <si>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</si>
  <si>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</si>
  <si>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</si>
  <si>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</si>
  <si>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</si>
  <si>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</si>
  <si>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</si>
  <si>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</si>
  <si>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</si>
  <si>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</si>
  <si>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</si>
  <si>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</si>
  <si>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</si>
  <si>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</si>
  <si>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</si>
  <si>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</si>
  <si>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</si>
  <si>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</si>
  <si>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</si>
  <si>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</si>
  <si>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</si>
  <si>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</si>
  <si>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</si>
  <si>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</si>
  <si>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</si>
  <si>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</si>
  <si>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</si>
  <si>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</si>
  <si>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</si>
  <si>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</si>
  <si>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</si>
  <si>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</si>
  <si>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</si>
  <si>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</si>
  <si>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</si>
  <si>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</si>
  <si>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</si>
  <si>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</si>
  <si>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</si>
  <si>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</si>
  <si>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</si>
  <si>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</si>
  <si>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</si>
  <si>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</si>
  <si>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</si>
  <si>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</si>
  <si>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</si>
  <si>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</si>
  <si>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</si>
  <si>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</si>
  <si>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</si>
  <si>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</si>
  <si>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</si>
  <si>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</si>
  <si>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</si>
  <si>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</si>
  <si>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</si>
  <si>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</si>
  <si>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</si>
  <si>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</si>
  <si>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</si>
  <si>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</si>
  <si>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</si>
  <si>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</si>
  <si>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</si>
  <si>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</si>
  <si>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</si>
  <si>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</si>
  <si>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</si>
  <si>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</si>
  <si>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</si>
  <si>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</si>
  <si>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</si>
  <si>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</si>
  <si>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</si>
  <si>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</si>
  <si>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</si>
  <si>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</si>
  <si>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</si>
  <si>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</si>
  <si>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</si>
  <si>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</si>
  <si>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</si>
  <si>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</si>
  <si>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</si>
  <si>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</si>
  <si>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</si>
  <si>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</si>
  <si>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</si>
  <si>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</si>
  <si>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</si>
  <si>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</si>
  <si>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</si>
  <si>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</si>
  <si>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</si>
  <si>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</si>
  <si>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</si>
  <si>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</si>
  <si>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</si>
  <si>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</si>
  <si>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</si>
  <si>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</si>
  <si>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</si>
  <si>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</si>
  <si>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</si>
  <si>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</si>
  <si>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</si>
  <si>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</si>
  <si>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</si>
  <si>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</si>
  <si>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</si>
  <si>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</si>
  <si>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</si>
  <si>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</si>
  <si>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</si>
  <si>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</si>
  <si>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</si>
  <si>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</si>
  <si>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</si>
  <si>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</si>
  <si>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</si>
  <si>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</si>
  <si>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</si>
  <si>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</si>
  <si>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</si>
  <si>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</si>
  <si>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</si>
  <si>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</si>
  <si>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</si>
  <si>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</si>
  <si>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</si>
  <si>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</si>
  <si>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</si>
  <si>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</si>
  <si>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</si>
  <si>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</si>
  <si>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</si>
  <si>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</si>
  <si>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</si>
  <si>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</si>
  <si>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</si>
  <si>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</si>
  <si>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</si>
  <si>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</si>
  <si>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</si>
  <si>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</si>
  <si>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</si>
  <si>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</si>
  <si>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</si>
  <si>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</si>
  <si>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</si>
  <si>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</si>
  <si>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</si>
  <si>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</si>
  <si>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</si>
  <si>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</si>
  <si>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</si>
  <si>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</si>
  <si>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</si>
  <si>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</si>
  <si>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</si>
  <si>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</si>
  <si>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</si>
  <si>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</si>
  <si>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</si>
  <si>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</si>
  <si>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</si>
  <si>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</si>
  <si>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</si>
  <si>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</si>
  <si>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</si>
  <si>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</si>
  <si>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</si>
  <si>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</si>
  <si>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</si>
  <si>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</si>
  <si>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</si>
  <si>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</si>
  <si>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</si>
  <si>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</si>
  <si>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</si>
  <si>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</si>
  <si>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</si>
  <si>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</si>
  <si>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</si>
  <si>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</si>
  <si>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</si>
  <si>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</si>
  <si>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</si>
  <si>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</si>
  <si>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</si>
  <si>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</si>
  <si>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</si>
  <si>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</si>
  <si>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</si>
  <si>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</si>
  <si>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</si>
  <si>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</si>
  <si>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</si>
  <si>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</si>
  <si>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</si>
  <si>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</si>
  <si>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</si>
  <si>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</si>
  <si>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</si>
  <si>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</si>
  <si>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</si>
  <si>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</si>
  <si>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</si>
  <si>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</si>
  <si>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</si>
  <si>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</si>
  <si>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</si>
  <si>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</si>
  <si>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</si>
  <si>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</si>
  <si>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</si>
  <si>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</si>
  <si>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</si>
  <si>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</si>
  <si>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</si>
  <si>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</si>
  <si>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</si>
  <si>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</si>
  <si>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</si>
  <si>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</si>
  <si>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</si>
  <si>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</si>
  <si>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</si>
  <si>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</si>
  <si>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</si>
  <si>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</si>
  <si>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</si>
  <si>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</si>
  <si>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</si>
  <si>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</si>
  <si>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</si>
  <si>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</si>
  <si>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</si>
  <si>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</si>
  <si>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</si>
  <si>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</si>
  <si>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</si>
  <si>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</si>
  <si>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</si>
  <si>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</si>
  <si>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</si>
  <si>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</si>
  <si>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</si>
  <si>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</si>
  <si>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</si>
  <si>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</si>
  <si>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</si>
  <si>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</si>
  <si>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</si>
  <si>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</si>
  <si>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</si>
  <si>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</si>
  <si>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</si>
  <si>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</si>
  <si>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</si>
  <si>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</si>
  <si>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</si>
  <si>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</si>
  <si>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</si>
  <si>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</si>
  <si>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</si>
  <si>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</si>
  <si>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</si>
  <si>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</si>
  <si>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</si>
  <si>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</si>
  <si>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</si>
  <si>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</si>
  <si>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</si>
  <si>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</si>
  <si>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</si>
  <si>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</si>
  <si>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</si>
  <si>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</si>
  <si>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</si>
  <si>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</si>
  <si>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</si>
  <si>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</si>
  <si>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</si>
  <si>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</si>
  <si>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</si>
  <si>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</si>
  <si>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</si>
  <si>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</si>
  <si>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</si>
  <si>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</si>
  <si>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</si>
  <si>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</si>
  <si>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</si>
  <si>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</si>
  <si>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</si>
  <si>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</si>
  <si>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</si>
  <si>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</si>
  <si>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</si>
  <si>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</si>
  <si>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</si>
  <si>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</si>
  <si>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</si>
  <si>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</si>
  <si>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</si>
  <si>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</si>
  <si>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</si>
  <si>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</si>
  <si>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</si>
  <si>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</si>
  <si>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</si>
  <si>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</si>
  <si>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</si>
  <si>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</si>
  <si>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</si>
  <si>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</si>
  <si>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</si>
  <si>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</si>
  <si>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</si>
  <si>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</si>
  <si>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</si>
  <si>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</si>
  <si>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</si>
  <si>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</si>
  <si>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</si>
  <si>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</si>
  <si>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</si>
  <si>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</si>
  <si>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</si>
  <si>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</si>
  <si>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</si>
  <si>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</si>
  <si>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</si>
  <si>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</si>
  <si>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</si>
  <si>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</si>
  <si>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</si>
  <si>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</si>
  <si>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</si>
  <si>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</si>
  <si>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</si>
  <si>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</si>
  <si>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</si>
  <si>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</si>
  <si>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</si>
  <si>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</si>
  <si>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</si>
  <si>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</si>
  <si>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</si>
  <si>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</si>
  <si>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</si>
  <si>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</si>
  <si>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</si>
  <si>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</si>
  <si>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</si>
  <si>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</si>
  <si>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</si>
  <si>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</si>
  <si>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</si>
  <si>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</si>
  <si>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</si>
  <si>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</si>
  <si>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</si>
  <si>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</si>
  <si>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</si>
  <si>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</si>
  <si>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</si>
  <si>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</si>
  <si>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</si>
  <si>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</si>
  <si>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</si>
  <si>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</si>
  <si>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</si>
  <si>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</si>
  <si>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</si>
  <si>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</si>
  <si>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</si>
  <si>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</si>
  <si>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</si>
  <si>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</si>
  <si>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</si>
  <si>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</si>
  <si>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</si>
  <si>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</si>
  <si>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</si>
  <si>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</si>
  <si>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</si>
  <si>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</si>
  <si>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</si>
  <si>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</si>
  <si>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</si>
  <si>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</si>
  <si>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</si>
  <si>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</si>
  <si>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</si>
  <si>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</si>
  <si>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</si>
  <si>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</si>
  <si>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</si>
  <si>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</si>
  <si>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</si>
  <si>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</si>
  <si>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</si>
  <si>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</si>
  <si>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</si>
  <si>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</si>
  <si>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</si>
  <si>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</si>
  <si>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</si>
  <si>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</si>
  <si>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</si>
  <si>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</si>
  <si>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</si>
  <si>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</si>
  <si>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</si>
  <si>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</si>
  <si>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</si>
  <si>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</si>
  <si>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</si>
  <si>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</si>
  <si>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</si>
  <si>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</si>
  <si>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</si>
  <si>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</si>
  <si>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</si>
  <si>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</si>
  <si>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</si>
  <si>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</si>
  <si>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</si>
  <si>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</si>
  <si>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</si>
  <si>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</si>
  <si>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</si>
  <si>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</si>
  <si>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</si>
  <si>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</si>
  <si>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</si>
  <si>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</si>
  <si>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</si>
  <si>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</si>
  <si>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</si>
  <si>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</si>
  <si>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</si>
  <si>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</si>
  <si>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</si>
  <si>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</si>
  <si>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</si>
  <si>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</si>
  <si>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</si>
  <si>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</si>
  <si>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</si>
  <si>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</si>
  <si>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</si>
  <si>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</si>
  <si>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</si>
  <si>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</si>
  <si>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</si>
  <si>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</si>
  <si>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</si>
  <si>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</si>
  <si>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</si>
  <si>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</si>
  <si>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</si>
  <si>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</si>
  <si>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</si>
  <si>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</si>
  <si>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</si>
  <si>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</si>
  <si>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</si>
  <si>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</si>
  <si>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</si>
  <si>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</si>
  <si>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</si>
  <si>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</si>
  <si>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</si>
  <si>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</si>
  <si>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</si>
  <si>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</si>
  <si>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</si>
  <si>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</si>
  <si>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</si>
  <si>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</si>
  <si>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</si>
  <si>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</si>
  <si>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</si>
  <si>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</si>
  <si>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</si>
  <si>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</si>
  <si>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</si>
  <si>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</si>
  <si>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</si>
  <si>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</si>
  <si>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</si>
  <si>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</si>
  <si>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</si>
  <si>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</si>
  <si>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</si>
  <si>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</si>
  <si>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</si>
  <si>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</si>
  <si>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</si>
  <si>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</si>
  <si>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</si>
  <si>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</si>
  <si>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</si>
  <si>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</si>
  <si>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</si>
  <si>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</si>
  <si>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</si>
  <si>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</si>
  <si>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</si>
  <si>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</si>
  <si>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</si>
  <si>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</si>
  <si>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</si>
  <si>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</si>
  <si>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</si>
  <si>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</si>
  <si>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</si>
  <si>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</si>
  <si>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</si>
  <si>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</si>
  <si>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</si>
  <si>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</si>
  <si>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</si>
  <si>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</si>
  <si>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</si>
  <si>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</si>
  <si>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</si>
  <si>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</si>
  <si>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</si>
  <si>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</si>
  <si>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</si>
  <si>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</si>
  <si>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</si>
  <si>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</si>
  <si>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</si>
  <si>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</si>
  <si>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</si>
  <si>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</si>
  <si>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</si>
  <si>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</si>
  <si>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</si>
  <si>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</si>
  <si>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</si>
  <si>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</si>
  <si>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</si>
  <si>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</si>
  <si>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</si>
  <si>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</si>
  <si>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</si>
  <si>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</si>
  <si>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</si>
  <si>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</si>
  <si>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</si>
  <si>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</si>
  <si>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</si>
  <si>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</si>
  <si>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</si>
  <si>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</si>
  <si>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</si>
  <si>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</si>
  <si>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</si>
  <si>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</si>
  <si>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</si>
  <si>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</si>
  <si>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</si>
  <si>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</si>
  <si>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</si>
  <si>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</si>
  <si>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</si>
  <si>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</si>
  <si>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</si>
  <si>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</si>
  <si>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</si>
  <si>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</si>
  <si>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</si>
  <si>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</si>
  <si>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</si>
  <si>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</si>
  <si>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</si>
  <si>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</si>
  <si>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</si>
  <si>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</si>
  <si>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</si>
  <si>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</si>
  <si>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</si>
  <si>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</si>
  <si>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</si>
  <si>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</si>
  <si>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</si>
  <si>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</si>
  <si>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</si>
  <si>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</si>
  <si>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</si>
  <si>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</si>
  <si>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</si>
  <si>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</si>
  <si>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</si>
  <si>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</si>
  <si>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</si>
  <si>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</si>
  <si>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</si>
  <si>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</si>
  <si>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</si>
  <si>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</si>
  <si>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</si>
  <si>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</si>
  <si>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</si>
  <si>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</si>
  <si>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</si>
  <si>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</si>
  <si>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</si>
  <si>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</si>
  <si>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</si>
  <si>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</si>
  <si>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</si>
  <si>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</si>
  <si>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</si>
  <si>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</si>
  <si>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</si>
  <si>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</si>
  <si>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</si>
  <si>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</si>
  <si>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</si>
  <si>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</si>
  <si>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</si>
  <si>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</si>
  <si>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</si>
  <si>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</si>
  <si>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</si>
  <si>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</si>
  <si>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</si>
  <si>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</si>
  <si>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</si>
  <si>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</si>
  <si>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</si>
  <si>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</si>
  <si>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</si>
  <si>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</si>
  <si>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</si>
  <si>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</si>
  <si>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</si>
  <si>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</si>
  <si>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</si>
  <si>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</si>
  <si>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</si>
  <si>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</si>
  <si>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</si>
  <si>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</si>
  <si>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</si>
  <si>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</si>
  <si>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</si>
  <si>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</si>
  <si>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</si>
  <si>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</si>
  <si>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</si>
  <si>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</si>
  <si>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</si>
  <si>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</si>
  <si>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</si>
  <si>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</si>
  <si>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</si>
  <si>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</si>
  <si>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</si>
  <si>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</si>
  <si>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</si>
  <si>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</si>
  <si>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</si>
  <si>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</si>
  <si>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</si>
  <si>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</si>
  <si>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</si>
  <si>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</si>
  <si>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</si>
  <si>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</si>
  <si>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</si>
  <si>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</si>
  <si>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</si>
  <si>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</si>
  <si>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</si>
  <si>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</si>
  <si>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</si>
  <si>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</si>
  <si>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</si>
  <si>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</si>
  <si>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</si>
  <si>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</si>
  <si>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</si>
  <si>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</si>
  <si>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</si>
  <si>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</si>
  <si>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</si>
  <si>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</si>
  <si>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</si>
  <si>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</si>
  <si>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</si>
  <si>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</si>
  <si>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</si>
  <si>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</si>
  <si>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</si>
  <si>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</si>
  <si>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</si>
  <si>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</si>
  <si>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</si>
  <si>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</si>
  <si>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</si>
  <si>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</si>
  <si>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</si>
  <si>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</si>
  <si>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</si>
  <si>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</si>
  <si>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</si>
  <si>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</si>
  <si>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</si>
  <si>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</si>
  <si>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</si>
  <si>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</si>
  <si>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</si>
  <si>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</si>
  <si>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</si>
  <si>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</si>
  <si>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</si>
  <si>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</si>
  <si>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</si>
  <si>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</si>
  <si>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</si>
  <si>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</si>
  <si>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</si>
  <si>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</si>
  <si>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</si>
  <si>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</si>
  <si>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</si>
  <si>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</si>
  <si>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</si>
  <si>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</si>
  <si>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</si>
  <si>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</si>
  <si>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</si>
  <si>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</si>
  <si>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</si>
  <si>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</si>
  <si>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</si>
  <si>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</si>
  <si>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</si>
  <si>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</si>
  <si>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</si>
  <si>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</si>
  <si>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</si>
  <si>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</si>
  <si>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</si>
  <si>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</si>
  <si>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</si>
  <si>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</si>
  <si>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</si>
  <si>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</si>
  <si>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</si>
  <si>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</si>
  <si>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</si>
  <si>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</si>
  <si>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</si>
  <si>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</si>
  <si>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</si>
  <si>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</si>
  <si>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</si>
  <si>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</si>
  <si>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</si>
  <si>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</si>
  <si>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</si>
  <si>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</si>
  <si>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</si>
  <si>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</si>
  <si>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</si>
  <si>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</si>
  <si>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</si>
  <si>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</si>
  <si>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</si>
  <si>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</si>
  <si>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</si>
  <si>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</si>
  <si>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</si>
  <si>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</si>
  <si>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</si>
  <si>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</si>
  <si>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</si>
  <si>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</si>
  <si>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</si>
  <si>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</si>
  <si>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</si>
  <si>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</si>
  <si>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</si>
  <si>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</si>
  <si>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</si>
  <si>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</si>
  <si>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</si>
  <si>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</si>
  <si>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</si>
  <si>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</si>
  <si>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</si>
  <si>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</si>
  <si>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</si>
  <si>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</si>
  <si>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</si>
  <si>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</si>
  <si>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</si>
  <si>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</si>
  <si>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</si>
  <si>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</si>
  <si>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</si>
  <si>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</si>
  <si>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</si>
  <si>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</si>
  <si>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</si>
  <si>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</si>
  <si>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</si>
  <si>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</si>
  <si>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</si>
  <si>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</si>
  <si>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</si>
  <si>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</si>
  <si>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</si>
  <si>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</si>
  <si>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</si>
  <si>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</si>
  <si>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</si>
  <si>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</si>
  <si>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</si>
  <si>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</si>
  <si>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</si>
  <si>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</si>
  <si>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</si>
  <si>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</si>
  <si>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</si>
  <si>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</si>
  <si>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</si>
  <si>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</si>
  <si>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</si>
  <si>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</si>
  <si>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</si>
  <si>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</si>
  <si>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</si>
  <si>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</si>
  <si>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</si>
  <si>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</si>
  <si>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</si>
  <si>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</si>
  <si>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</si>
  <si>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</si>
  <si>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</si>
  <si>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</si>
  <si>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</si>
  <si>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</si>
  <si>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</si>
  <si>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</si>
  <si>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</si>
  <si>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</si>
  <si>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</si>
  <si>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</si>
  <si>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</si>
  <si>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</si>
  <si>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</si>
  <si>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</si>
  <si>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</si>
  <si>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</si>
  <si>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</si>
  <si>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</si>
  <si>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</si>
  <si>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</si>
  <si>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</si>
  <si>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</si>
  <si>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</si>
  <si>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</si>
  <si>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</si>
  <si>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</si>
  <si>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</si>
  <si>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</si>
  <si>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</si>
  <si>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</si>
  <si>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</si>
  <si>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</si>
  <si>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</si>
  <si>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</si>
  <si>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</si>
  <si>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</si>
  <si>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</si>
  <si>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</si>
  <si>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</si>
  <si>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</si>
  <si>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</si>
  <si>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</si>
  <si>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</si>
  <si>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</si>
  <si>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</si>
  <si>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</si>
  <si>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</si>
  <si>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</si>
  <si>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</si>
  <si>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</si>
  <si>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</si>
  <si>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</si>
  <si>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</si>
  <si>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</si>
  <si>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</si>
  <si>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</si>
  <si>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</si>
  <si>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</si>
  <si>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</si>
  <si>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</si>
  <si>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</si>
  <si>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</si>
  <si>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</si>
  <si>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</si>
  <si>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</si>
  <si>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</si>
  <si>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</si>
  <si>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</si>
  <si>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</si>
  <si>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</si>
  <si>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</si>
  <si>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</si>
  <si>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</si>
  <si>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</si>
  <si>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</si>
  <si>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</si>
  <si>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</si>
  <si>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</si>
  <si>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</si>
  <si>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</si>
  <si>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</si>
  <si>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</si>
  <si>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</si>
  <si>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</si>
  <si>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</si>
  <si>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</si>
  <si>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</si>
  <si>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</si>
  <si>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</si>
  <si>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</si>
  <si>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</si>
  <si>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</si>
  <si>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</si>
  <si>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</si>
  <si>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</si>
  <si>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</si>
  <si>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</si>
  <si>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</si>
  <si>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</si>
  <si>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</si>
  <si>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</si>
  <si>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</si>
  <si>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</si>
  <si>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</si>
  <si>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</si>
  <si>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</si>
  <si>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</si>
  <si>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</si>
  <si>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</si>
  <si>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</si>
  <si>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</si>
  <si>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</si>
  <si>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</si>
  <si>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</si>
  <si>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</si>
  <si>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</si>
  <si>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</si>
  <si>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</si>
  <si>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</si>
  <si>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</si>
  <si>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</si>
  <si>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</si>
  <si>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</si>
  <si>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</si>
  <si>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</si>
  <si>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</si>
  <si>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</si>
  <si>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</si>
  <si>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</si>
  <si>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</si>
  <si>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</si>
  <si>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</si>
  <si>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</si>
  <si>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</si>
  <si>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</si>
  <si>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</si>
  <si>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</si>
  <si>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</si>
  <si>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</si>
  <si>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</si>
  <si>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</si>
  <si>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</si>
  <si>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</si>
  <si>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</si>
  <si>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</si>
  <si>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</si>
  <si>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</si>
  <si>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</si>
  <si>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</si>
  <si>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</si>
  <si>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</si>
  <si>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</si>
  <si>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</si>
  <si>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</si>
  <si>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</si>
  <si>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</si>
  <si>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</si>
  <si>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</si>
  <si>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</si>
  <si>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</si>
  <si>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</si>
  <si>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</si>
  <si>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</si>
  <si>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</si>
  <si>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</si>
  <si>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</si>
  <si>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</si>
  <si>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</si>
  <si>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</si>
  <si>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</si>
  <si>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</si>
  <si>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</si>
  <si>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</si>
  <si>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</si>
  <si>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</si>
  <si>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</si>
  <si>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</si>
  <si>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</si>
  <si>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</si>
  <si>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</si>
  <si>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</si>
  <si>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</si>
  <si>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</si>
  <si>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</si>
  <si>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</si>
  <si>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</si>
  <si>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</si>
  <si>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</si>
  <si>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</si>
  <si>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</si>
  <si>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</si>
  <si>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</si>
  <si>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</si>
  <si>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</si>
  <si>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</si>
  <si>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</si>
  <si>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</si>
  <si>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</si>
  <si>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</si>
  <si>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</si>
  <si>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</si>
  <si>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</si>
  <si>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</si>
  <si>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</si>
  <si>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</si>
  <si>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</si>
  <si>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</si>
  <si>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</si>
  <si>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</si>
  <si>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</si>
  <si>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</si>
  <si>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</si>
  <si>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</si>
  <si>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</si>
  <si>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</si>
  <si>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</si>
  <si>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</si>
  <si>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</si>
  <si>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</si>
  <si>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</si>
  <si>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</si>
  <si>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</si>
  <si>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</si>
  <si>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</si>
  <si>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</si>
  <si>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</si>
  <si>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</si>
  <si>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</si>
  <si>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</si>
  <si>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</si>
  <si>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</si>
  <si>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</si>
  <si>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</si>
  <si>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</si>
  <si>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</si>
  <si>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</si>
  <si>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</si>
  <si>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</si>
  <si>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</si>
  <si>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</si>
  <si>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</si>
  <si>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</si>
  <si>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</si>
  <si>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</si>
  <si>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</si>
  <si>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</si>
  <si>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</si>
  <si>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</si>
  <si>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</si>
  <si>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</si>
  <si>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</si>
  <si>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</si>
  <si>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</si>
  <si>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</si>
  <si>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</si>
  <si>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</si>
  <si>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</si>
  <si>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</si>
  <si>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</si>
  <si>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</si>
  <si>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</si>
  <si>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</si>
  <si>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</si>
  <si>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</si>
  <si>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</si>
  <si>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</si>
  <si>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</si>
  <si>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</si>
  <si>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</si>
  <si>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</si>
  <si>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</si>
  <si>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</si>
  <si>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</si>
  <si>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</si>
  <si>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</si>
  <si>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</si>
  <si>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</si>
  <si>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</si>
  <si>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</si>
  <si>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</si>
  <si>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</si>
  <si>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</si>
  <si>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</si>
  <si>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</si>
  <si>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</si>
  <si>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</si>
  <si>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</si>
  <si>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</si>
  <si>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</si>
  <si>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</si>
  <si>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</si>
  <si>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</si>
  <si>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</si>
  <si>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</si>
  <si>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</si>
  <si>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</si>
  <si>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</si>
  <si>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</si>
  <si>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</si>
  <si>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</si>
  <si>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</si>
  <si>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</si>
  <si>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</si>
  <si>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</si>
  <si>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</si>
  <si>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</si>
  <si>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</si>
  <si>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</si>
  <si>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</si>
  <si>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</si>
  <si>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</si>
  <si>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</si>
  <si>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</si>
  <si>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</si>
  <si>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</si>
  <si>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</si>
  <si>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</si>
  <si>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</si>
  <si>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</si>
  <si>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</si>
  <si>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</si>
  <si>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</si>
  <si>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</si>
  <si>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</si>
  <si>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</si>
  <si>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</si>
  <si>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</si>
  <si>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</si>
  <si>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</si>
  <si>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</si>
  <si>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</si>
  <si>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</si>
  <si>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</si>
  <si>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</si>
  <si>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</si>
  <si>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</si>
  <si>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</si>
  <si>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</si>
  <si>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</si>
  <si>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</si>
  <si>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</si>
  <si>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</si>
  <si>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</si>
  <si>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</si>
  <si>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</si>
  <si>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</si>
  <si>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</si>
  <si>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</si>
  <si>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</si>
  <si>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</si>
  <si>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</si>
  <si>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</si>
  <si>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</si>
  <si>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</si>
  <si>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</si>
  <si>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</si>
  <si>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</si>
  <si>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</si>
  <si>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</si>
  <si>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</si>
  <si>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</si>
  <si>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</si>
  <si>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</si>
  <si>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</si>
  <si>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</si>
  <si>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</si>
  <si>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</si>
  <si>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</si>
  <si>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</si>
  <si>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</si>
  <si>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</si>
  <si>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</si>
  <si>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</si>
  <si>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</si>
  <si>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</si>
  <si>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</si>
  <si>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</si>
  <si>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</si>
  <si>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</si>
  <si>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</si>
  <si>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</si>
  <si>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</si>
  <si>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</si>
  <si>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</si>
  <si>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</si>
  <si>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</si>
  <si>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</si>
  <si>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</si>
  <si>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</si>
  <si>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</si>
  <si>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</si>
  <si>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</si>
  <si>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</si>
  <si>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</si>
  <si>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</si>
  <si>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</si>
  <si>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</si>
  <si>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</si>
  <si>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</si>
  <si>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</si>
  <si>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</si>
  <si>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</si>
  <si>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</si>
  <si>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</si>
  <si>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</si>
  <si>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</si>
  <si>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</si>
  <si>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</si>
  <si>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</si>
  <si>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</si>
  <si>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</si>
  <si>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</si>
  <si>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</si>
  <si>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</si>
  <si>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</si>
  <si>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</si>
  <si>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</si>
  <si>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</si>
  <si>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</si>
  <si>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</si>
  <si>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</si>
  <si>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</si>
  <si>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</si>
  <si>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</si>
  <si>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</si>
  <si>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</si>
  <si>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</si>
  <si>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</si>
  <si>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</si>
  <si>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</si>
  <si>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</si>
  <si>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</si>
  <si>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</si>
  <si>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</si>
  <si>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</si>
  <si>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</si>
  <si>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</si>
  <si>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</si>
  <si>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</si>
  <si>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</si>
  <si>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</si>
  <si>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</si>
  <si>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</si>
  <si>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</si>
  <si>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</si>
  <si>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</si>
  <si>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</si>
  <si>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</si>
  <si>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</si>
  <si>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</si>
  <si>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</si>
  <si>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</si>
  <si>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</si>
  <si>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</si>
  <si>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</si>
  <si>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</si>
  <si>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</si>
  <si>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</si>
  <si>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</si>
  <si>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</si>
  <si>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</si>
  <si>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</si>
  <si>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</si>
  <si>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</si>
  <si>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</si>
  <si>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</si>
  <si>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</si>
  <si>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</si>
  <si>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</si>
  <si>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</si>
  <si>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</si>
  <si>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</si>
  <si>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</si>
  <si>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</si>
  <si>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</si>
  <si>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</si>
  <si>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</si>
  <si>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</si>
  <si>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</si>
  <si>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</si>
  <si>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</si>
  <si>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</si>
  <si>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</si>
  <si>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</si>
  <si>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</si>
  <si>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</si>
  <si>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</si>
  <si>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</si>
  <si>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</si>
  <si>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</si>
  <si>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</si>
  <si>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</si>
  <si>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</si>
  <si>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</si>
  <si>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</si>
  <si>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</si>
  <si>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</si>
  <si>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</si>
  <si>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</si>
  <si>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</si>
  <si>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</si>
  <si>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</si>
  <si>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</si>
  <si>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</si>
  <si>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</si>
  <si>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</si>
  <si>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</si>
  <si>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</si>
  <si>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</si>
  <si>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</si>
  <si>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</si>
  <si>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</si>
  <si>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</si>
  <si>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</si>
  <si>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</si>
  <si>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</si>
  <si>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</si>
  <si>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</si>
  <si>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</si>
  <si>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</si>
  <si>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</si>
  <si>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</si>
  <si>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</si>
  <si>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</si>
  <si>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</si>
  <si>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</si>
  <si>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</si>
  <si>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</si>
  <si>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</si>
  <si>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</si>
  <si>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</si>
  <si>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</si>
  <si>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</si>
  <si>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</si>
  <si>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</si>
  <si>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</si>
  <si>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</si>
  <si>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</si>
  <si>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</si>
  <si>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</si>
  <si>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</si>
  <si>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</si>
  <si>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</si>
  <si>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</si>
  <si>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</si>
  <si>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</si>
  <si>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</si>
  <si>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</si>
  <si>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</si>
  <si>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</si>
  <si>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</si>
  <si>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</si>
  <si>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</si>
  <si>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</si>
  <si>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</si>
  <si>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</si>
  <si>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</si>
  <si>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</si>
  <si>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</si>
  <si>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</si>
  <si>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</si>
  <si>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</si>
  <si>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</si>
  <si>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</si>
  <si>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</si>
  <si>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</si>
  <si>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</si>
  <si>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</si>
  <si>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</si>
  <si>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</si>
  <si>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</si>
  <si>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</si>
  <si>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</si>
  <si>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</si>
  <si>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</si>
  <si>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</si>
  <si>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</si>
  <si>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</si>
  <si>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</si>
  <si>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</si>
  <si>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</si>
  <si>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</si>
  <si>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</si>
  <si>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</si>
  <si>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</si>
  <si>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</si>
  <si>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</si>
  <si>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</si>
  <si>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</si>
  <si>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</si>
  <si>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</si>
  <si>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</si>
  <si>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</si>
  <si>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</si>
  <si>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</si>
  <si>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</si>
  <si>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</si>
  <si>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</si>
  <si>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</si>
  <si>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</si>
  <si>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</si>
  <si>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</si>
  <si>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</si>
  <si>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</si>
  <si>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</si>
  <si>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</si>
  <si>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</si>
  <si>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</si>
  <si>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</si>
  <si>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</si>
  <si>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</si>
  <si>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</si>
  <si>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</si>
  <si>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</si>
  <si>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</si>
  <si>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</si>
  <si>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</si>
  <si>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</si>
  <si>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</si>
  <si>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</si>
  <si>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</si>
  <si>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</si>
  <si>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</si>
  <si>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</si>
  <si>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</si>
  <si>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</si>
  <si>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</si>
  <si>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</si>
  <si>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</si>
  <si>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</si>
  <si>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</si>
  <si>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</si>
  <si>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</si>
  <si>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</si>
  <si>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</si>
  <si>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</si>
  <si>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</si>
  <si>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</si>
  <si>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</si>
  <si>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</si>
  <si>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</si>
  <si>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</si>
  <si>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</si>
  <si>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</si>
  <si>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</si>
  <si>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</si>
  <si>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</si>
  <si>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</si>
  <si>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</si>
  <si>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</si>
  <si>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</si>
  <si>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</si>
  <si>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</si>
  <si>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</si>
  <si>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</si>
  <si>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</si>
  <si>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</si>
  <si>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</si>
  <si>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</si>
  <si>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</si>
  <si>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</si>
  <si>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</si>
  <si>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</si>
  <si>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</si>
  <si>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</si>
  <si>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</si>
  <si>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</si>
  <si>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</si>
  <si>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</si>
  <si>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</si>
  <si>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</si>
  <si>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</si>
  <si>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</si>
  <si>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</si>
  <si>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</si>
  <si>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</si>
  <si>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</si>
  <si>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</si>
  <si>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</si>
  <si>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</si>
  <si>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</si>
  <si>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</si>
  <si>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</si>
  <si>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</si>
  <si>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</si>
  <si>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</si>
  <si>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</si>
  <si>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</si>
  <si>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</si>
  <si>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</si>
  <si>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</si>
  <si>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</si>
  <si>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</si>
  <si>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</si>
  <si>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</si>
  <si>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</si>
  <si>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</si>
  <si>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</si>
  <si>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</si>
  <si>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</si>
  <si>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</si>
  <si>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</si>
  <si>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</si>
  <si>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</si>
  <si>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</si>
  <si>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</si>
  <si>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</si>
  <si>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</si>
  <si>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</si>
  <si>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</si>
  <si>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</si>
  <si>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</si>
  <si>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</si>
  <si>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</si>
  <si>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</si>
  <si>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</si>
  <si>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</si>
  <si>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</si>
  <si>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</si>
  <si>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</si>
  <si>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</si>
  <si>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</si>
  <si>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</si>
  <si>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</si>
  <si>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</si>
  <si>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</si>
  <si>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</si>
  <si>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</si>
  <si>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</si>
  <si>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</si>
  <si>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</si>
  <si>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</si>
  <si>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</si>
  <si>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</si>
  <si>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</si>
  <si>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</si>
  <si>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</si>
  <si>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</si>
  <si>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</si>
  <si>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</si>
  <si>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</si>
  <si>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</si>
  <si>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</si>
  <si>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</si>
  <si>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</si>
  <si>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</si>
  <si>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</si>
  <si>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</si>
  <si>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</si>
  <si>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</si>
  <si>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</si>
  <si>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</si>
  <si>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</si>
  <si>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</si>
  <si>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</si>
  <si>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</si>
  <si>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</si>
  <si>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</si>
  <si>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</si>
  <si>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</si>
  <si>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</si>
  <si>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</si>
  <si>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</si>
  <si>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</si>
  <si>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</si>
  <si>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</si>
  <si>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</si>
  <si>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</si>
  <si>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</si>
  <si>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</si>
  <si>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</si>
  <si>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</si>
  <si>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</si>
  <si>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</si>
  <si>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</si>
  <si>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</si>
  <si>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</si>
  <si>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</si>
  <si>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</si>
  <si>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</si>
  <si>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</si>
  <si>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</si>
  <si>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</si>
  <si>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</si>
  <si>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</si>
  <si>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</si>
  <si>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</si>
  <si>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</si>
  <si>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</si>
  <si>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</si>
  <si>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</si>
  <si>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</si>
  <si>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</si>
  <si>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</si>
  <si>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</si>
  <si>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</si>
  <si>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</si>
  <si>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</si>
  <si>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</si>
  <si>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</si>
  <si>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</si>
  <si>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</si>
  <si>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</si>
  <si>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</si>
  <si>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</si>
  <si>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</si>
  <si>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</si>
  <si>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</si>
  <si>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</si>
  <si>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</si>
  <si>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</si>
  <si>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</si>
  <si>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</si>
  <si>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</si>
  <si>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</si>
  <si>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</si>
  <si>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</si>
  <si>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</si>
  <si>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</si>
  <si>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</si>
  <si>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</si>
  <si>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</si>
  <si>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</si>
  <si>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</si>
  <si>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</si>
  <si>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</si>
  <si>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</si>
  <si>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</si>
  <si>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</si>
  <si>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</si>
  <si>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</si>
  <si>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</si>
  <si>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</si>
  <si>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</si>
  <si>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</si>
  <si>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</si>
  <si>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</si>
  <si>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</si>
  <si>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</si>
  <si>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</si>
  <si>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</si>
  <si>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</si>
  <si>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</si>
  <si>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</si>
  <si>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</si>
  <si>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</si>
  <si>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</si>
  <si>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</si>
  <si>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</si>
  <si>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</si>
  <si>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</si>
  <si>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</si>
  <si>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</si>
  <si>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</si>
  <si>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</si>
  <si>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</si>
  <si>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</si>
  <si>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</si>
  <si>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</si>
  <si>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</si>
  <si>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</si>
  <si>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</si>
  <si>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</si>
  <si>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</si>
  <si>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</si>
  <si>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</si>
  <si>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</si>
  <si>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</si>
  <si>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</si>
  <si>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</si>
  <si>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</si>
  <si>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</si>
  <si>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</si>
  <si>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</si>
  <si>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</si>
  <si>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</si>
  <si>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</si>
  <si>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</si>
  <si>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</si>
  <si>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</si>
  <si>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</si>
  <si>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</si>
  <si>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</si>
  <si>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</si>
  <si>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</si>
  <si>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</si>
  <si>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</si>
  <si>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</si>
  <si>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</si>
  <si>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</si>
  <si>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</si>
  <si>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</si>
  <si>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</si>
  <si>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</si>
  <si>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</si>
  <si>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</si>
  <si>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</si>
  <si>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</si>
  <si>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</si>
  <si>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</si>
  <si>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</si>
  <si>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</si>
  <si>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</si>
  <si>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</si>
  <si>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</si>
  <si>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</si>
  <si>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</si>
  <si>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</si>
  <si>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</si>
  <si>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</si>
  <si>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</si>
  <si>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</si>
  <si>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</si>
  <si>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</si>
  <si>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</si>
  <si>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</si>
  <si>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</si>
  <si>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</si>
  <si>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</si>
  <si>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</si>
  <si>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</si>
  <si>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</si>
  <si>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</si>
  <si>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</si>
  <si>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</si>
  <si>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</si>
  <si>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</si>
  <si>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</si>
  <si>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</si>
  <si>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</si>
  <si>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</si>
  <si>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</si>
  <si>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</si>
  <si>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</si>
  <si>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</si>
  <si>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</si>
  <si>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</si>
  <si>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</si>
  <si>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</si>
  <si>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</si>
  <si>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</si>
  <si>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</si>
  <si>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</si>
  <si>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</si>
  <si>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</si>
  <si>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</si>
  <si>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</si>
  <si>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</si>
  <si>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</si>
  <si>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</si>
  <si>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</si>
  <si>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</si>
  <si>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</si>
  <si>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</si>
  <si>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</si>
  <si>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</si>
  <si>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</si>
  <si>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</si>
  <si>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</si>
  <si>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</si>
  <si>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</si>
  <si>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</si>
  <si>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</si>
  <si>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</si>
  <si>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</si>
  <si>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</si>
  <si>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</si>
  <si>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</si>
  <si>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</si>
  <si>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</si>
  <si>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</si>
  <si>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</si>
  <si>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</si>
  <si>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</si>
  <si>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</si>
  <si>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</si>
  <si>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</si>
  <si>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</si>
  <si>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</si>
  <si>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</si>
  <si>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</si>
  <si>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</si>
  <si>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</si>
  <si>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</si>
  <si>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</si>
  <si>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</si>
  <si>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</si>
  <si>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</si>
  <si>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</si>
  <si>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</si>
  <si>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</si>
  <si>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</si>
  <si>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</si>
  <si>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</si>
  <si>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</si>
  <si>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</si>
  <si>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</si>
  <si>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</si>
  <si>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</si>
  <si>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</si>
  <si>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</si>
  <si>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</si>
  <si>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</si>
  <si>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</si>
  <si>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</si>
  <si>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</si>
  <si>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</si>
  <si>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</si>
  <si>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</si>
  <si>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</si>
  <si>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</si>
  <si>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</si>
  <si>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</si>
  <si>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</si>
  <si>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</si>
  <si>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</si>
  <si>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</si>
  <si>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</si>
  <si>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</si>
  <si>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</si>
  <si>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</si>
  <si>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</si>
  <si>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</si>
  <si>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</si>
  <si>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</si>
  <si>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</si>
  <si>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</si>
  <si>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</si>
  <si>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</si>
  <si>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</si>
  <si>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</si>
  <si>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</si>
  <si>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</si>
  <si>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</si>
  <si>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</si>
  <si>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</si>
  <si>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</si>
  <si>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</si>
  <si>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</si>
  <si>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</si>
  <si>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</si>
  <si>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</si>
  <si>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</si>
  <si>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</si>
  <si>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</si>
  <si>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</si>
  <si>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</si>
  <si>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</si>
  <si>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</si>
  <si>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</si>
  <si>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</si>
  <si>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</si>
  <si>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</si>
  <si>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</si>
  <si>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</si>
  <si>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</si>
  <si>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</si>
  <si>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</si>
  <si>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</si>
  <si>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</si>
  <si>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</si>
  <si>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</si>
  <si>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</si>
  <si>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</si>
  <si>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</si>
  <si>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</si>
  <si>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</si>
  <si>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</si>
  <si>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</si>
  <si>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</si>
  <si>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</si>
  <si>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</si>
  <si>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</si>
  <si>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</si>
  <si>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</si>
  <si>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</si>
  <si>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</si>
  <si>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</si>
  <si>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</si>
  <si>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</si>
  <si>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</si>
  <si>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</si>
  <si>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</si>
  <si>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</si>
  <si>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</si>
  <si>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</si>
  <si>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</si>
  <si>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</si>
  <si>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</si>
  <si>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</si>
  <si>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</si>
  <si>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</si>
  <si>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</si>
  <si>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</si>
  <si>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</si>
  <si>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</si>
  <si>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</si>
  <si>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</si>
  <si>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</si>
  <si>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</si>
  <si>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</si>
  <si>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</si>
  <si>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</si>
  <si>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</si>
  <si>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</si>
  <si>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</si>
  <si>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</si>
  <si>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</si>
  <si>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</si>
  <si>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</si>
  <si>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</si>
  <si>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</si>
  <si>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</si>
  <si>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</si>
  <si>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</si>
  <si>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</si>
  <si>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</si>
  <si>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</si>
  <si>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</si>
  <si>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</si>
  <si>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</si>
  <si>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</si>
  <si>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</si>
  <si>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</si>
  <si>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</si>
  <si>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</si>
  <si>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</si>
  <si>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</si>
  <si>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</si>
  <si>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</si>
  <si>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</si>
  <si>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</si>
  <si>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</si>
  <si>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</si>
  <si>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</si>
  <si>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</si>
  <si>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</si>
  <si>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</si>
  <si>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</si>
  <si>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</si>
  <si>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</si>
  <si>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</si>
  <si>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</si>
  <si>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</si>
  <si>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</si>
  <si>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</si>
  <si>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</si>
  <si>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</si>
  <si>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</si>
  <si>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</si>
  <si>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</si>
  <si>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</si>
  <si>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</si>
  <si>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</si>
  <si>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</si>
  <si>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</si>
  <si>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</si>
  <si>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</si>
  <si>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</si>
  <si>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</si>
  <si>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</si>
  <si>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</si>
  <si>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</si>
  <si>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</si>
  <si>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</si>
  <si>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</si>
  <si>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</si>
  <si>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</si>
  <si>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</si>
  <si>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</si>
  <si>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</si>
  <si>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</si>
  <si>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</si>
  <si>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</si>
  <si>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</si>
  <si>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</si>
  <si>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</si>
  <si>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</si>
  <si>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</si>
  <si>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</si>
  <si>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</si>
  <si>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</si>
  <si>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</si>
  <si>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</si>
  <si>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</si>
  <si>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</si>
  <si>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</si>
  <si>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</si>
  <si>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</si>
  <si>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</si>
  <si>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</si>
  <si>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</si>
  <si>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</si>
  <si>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</si>
  <si>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</si>
  <si>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</si>
  <si>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</si>
  <si>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</si>
  <si>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</si>
  <si>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</si>
  <si>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</si>
  <si>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</si>
  <si>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</si>
  <si>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</si>
  <si>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</si>
  <si>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</si>
  <si>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</si>
  <si>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</si>
  <si>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</si>
  <si>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</si>
  <si>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</si>
  <si>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</si>
  <si>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</si>
  <si>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</si>
  <si>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</si>
  <si>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</si>
  <si>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</si>
  <si>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</si>
  <si>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</si>
  <si>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</si>
  <si>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</si>
  <si>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</si>
  <si>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</si>
  <si>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</si>
  <si>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</si>
  <si>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</si>
  <si>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</si>
  <si>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</si>
  <si>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</si>
  <si>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</si>
  <si>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</si>
  <si>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</si>
  <si>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</si>
  <si>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</si>
  <si>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</si>
  <si>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</si>
  <si>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</si>
  <si>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</si>
  <si>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</si>
  <si>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</si>
  <si>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</si>
  <si>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</si>
  <si>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</si>
  <si>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</si>
  <si>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</si>
  <si>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</si>
  <si>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</si>
  <si>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</si>
  <si>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</si>
  <si>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</si>
  <si>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</si>
  <si>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</si>
  <si>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</si>
  <si>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</si>
  <si>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</si>
  <si>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</si>
  <si>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</si>
  <si>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</si>
  <si>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</si>
  <si>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</si>
  <si>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</si>
  <si>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</si>
  <si>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</si>
  <si>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</si>
  <si>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</si>
  <si>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</si>
  <si>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</si>
  <si>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</si>
  <si>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</si>
  <si>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</si>
  <si>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</si>
  <si>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</si>
  <si>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</si>
  <si>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</si>
  <si>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</si>
  <si>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</si>
  <si>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</si>
  <si>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</si>
  <si>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</si>
  <si>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</si>
  <si>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</si>
  <si>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</si>
  <si>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</si>
  <si>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</si>
  <si>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</si>
  <si>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</si>
  <si>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</si>
  <si>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</si>
  <si>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</si>
  <si>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</si>
  <si>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</si>
  <si>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</si>
  <si>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</si>
  <si>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</si>
  <si>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</si>
  <si>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</si>
  <si>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</si>
  <si>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</si>
  <si>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</si>
  <si>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</si>
  <si>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</si>
  <si>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</si>
  <si>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</si>
  <si>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</si>
  <si>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</si>
  <si>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</si>
  <si>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</si>
  <si>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</si>
  <si>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</si>
  <si>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</si>
  <si>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</si>
  <si>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</si>
  <si>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</si>
  <si>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</si>
  <si>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</si>
  <si>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</si>
  <si>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</si>
  <si>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</si>
  <si>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</si>
  <si>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</si>
  <si>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</si>
  <si>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</si>
  <si>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</si>
  <si>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</si>
  <si>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</si>
  <si>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</si>
  <si>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</si>
  <si>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</si>
  <si>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</si>
  <si>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</si>
  <si>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</si>
  <si>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</si>
  <si>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</si>
  <si>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</si>
  <si>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</si>
  <si>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</si>
  <si>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</si>
  <si>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</si>
  <si>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</si>
  <si>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</si>
  <si>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</si>
  <si>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</si>
  <si>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</si>
  <si>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</si>
  <si>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</si>
  <si>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</si>
  <si>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</si>
  <si>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</si>
  <si>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</si>
  <si>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</si>
  <si>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</si>
  <si>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</si>
  <si>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</si>
  <si>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</si>
  <si>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</si>
  <si>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</si>
  <si>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</si>
  <si>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</si>
  <si>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</si>
  <si>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</si>
  <si>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</si>
  <si>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</si>
  <si>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</si>
  <si>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</si>
  <si>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</si>
  <si>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</si>
  <si>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</si>
  <si>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</si>
  <si>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</si>
  <si>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</si>
  <si>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</si>
  <si>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</si>
  <si>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</si>
  <si>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</si>
  <si>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</si>
  <si>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</si>
  <si>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</si>
  <si>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</si>
  <si>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</si>
  <si>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</si>
  <si>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</si>
  <si>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</si>
  <si>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</si>
  <si>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</si>
  <si>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</si>
  <si>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</si>
  <si>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</si>
  <si>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</si>
  <si>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</si>
  <si>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</si>
  <si>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</si>
  <si>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</si>
  <si>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</si>
  <si>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</si>
  <si>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</si>
  <si>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</si>
  <si>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</si>
  <si>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</si>
  <si>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</si>
  <si>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</si>
  <si>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</si>
  <si>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</si>
  <si>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</si>
  <si>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</si>
  <si>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</si>
  <si>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</si>
  <si>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</si>
  <si>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</si>
  <si>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</si>
  <si>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</si>
  <si>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</si>
  <si>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</si>
  <si>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</si>
  <si>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</si>
  <si>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</si>
  <si>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</si>
  <si>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</si>
  <si>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</si>
  <si>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</si>
  <si>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</si>
  <si>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</si>
  <si>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</si>
  <si>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</si>
  <si>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</si>
  <si>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</si>
  <si>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</si>
  <si>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</si>
  <si>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</si>
  <si>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</si>
  <si>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</si>
  <si>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</si>
  <si>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</si>
  <si>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</si>
  <si>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</si>
  <si>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</si>
  <si>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</si>
  <si>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</si>
  <si>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</si>
  <si>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</si>
  <si>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</si>
  <si>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</si>
  <si>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</si>
  <si>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</si>
  <si>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</si>
  <si>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</si>
  <si>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</si>
  <si>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</si>
  <si>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</si>
  <si>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</si>
  <si>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</si>
  <si>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</si>
  <si>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</si>
  <si>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</si>
  <si>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</si>
  <si>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</si>
  <si>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</si>
  <si>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</si>
  <si>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</si>
  <si>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</si>
  <si>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</si>
  <si>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</si>
  <si>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</si>
  <si>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</si>
  <si>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</si>
  <si>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</si>
  <si>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</si>
  <si>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</si>
  <si>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</si>
  <si>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</si>
  <si>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</si>
  <si>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</si>
  <si>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</si>
  <si>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</si>
  <si>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</si>
  <si>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</si>
  <si>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</si>
  <si>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</si>
  <si>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</si>
  <si>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</si>
  <si>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</si>
  <si>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</si>
  <si>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</si>
  <si>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</si>
  <si>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</si>
  <si>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</si>
  <si>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</si>
  <si>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</si>
  <si>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</si>
  <si>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</si>
  <si>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</si>
  <si>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</si>
  <si>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</si>
  <si>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</si>
  <si>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</si>
  <si>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</si>
  <si>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</si>
  <si>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</si>
  <si>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</si>
  <si>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</si>
  <si>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</si>
  <si>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</si>
  <si>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</si>
  <si>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</si>
  <si>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</si>
  <si>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</si>
  <si>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</si>
  <si>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</si>
  <si>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</si>
  <si>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</si>
  <si>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</si>
  <si>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</si>
  <si>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</si>
  <si>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</si>
  <si>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</si>
  <si>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</si>
  <si>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</si>
  <si>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</si>
  <si>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</si>
  <si>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</si>
  <si>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</si>
  <si>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</si>
  <si>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</si>
  <si>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</si>
  <si>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</si>
  <si>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</si>
  <si>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</si>
  <si>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</si>
  <si>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</si>
  <si>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</si>
  <si>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</si>
  <si>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</si>
  <si>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</si>
  <si>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</si>
  <si>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</si>
  <si>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</si>
  <si>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</si>
  <si>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</si>
  <si>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</si>
  <si>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</si>
  <si>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</si>
  <si>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</si>
  <si>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</si>
  <si>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</si>
  <si>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</si>
  <si>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</si>
  <si>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</si>
  <si>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</si>
  <si>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</si>
  <si>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</si>
  <si>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</si>
  <si>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</si>
  <si>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</si>
  <si>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</si>
  <si>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</si>
  <si>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</si>
  <si>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</si>
  <si>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</si>
  <si>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</si>
  <si>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</si>
  <si>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</si>
  <si>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</si>
  <si>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</si>
  <si>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</si>
  <si>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</si>
  <si>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</si>
  <si>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</si>
  <si>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</si>
  <si>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</si>
  <si>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</si>
  <si>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</si>
  <si>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</si>
  <si>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</si>
  <si>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</si>
  <si>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</si>
  <si>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</si>
  <si>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</si>
  <si>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</si>
  <si>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</si>
  <si>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</si>
  <si>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</si>
  <si>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</si>
  <si>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</si>
  <si>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</si>
  <si>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</si>
  <si>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</si>
  <si>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</si>
  <si>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</si>
  <si>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</si>
  <si>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</si>
  <si>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</si>
  <si>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</si>
  <si>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</si>
  <si>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</si>
  <si>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</si>
  <si>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</si>
  <si>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</si>
  <si>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</si>
  <si>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</si>
  <si>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</si>
  <si>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</si>
  <si>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</si>
  <si>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</si>
  <si>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</si>
  <si>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</si>
  <si>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</si>
  <si>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</si>
  <si>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</si>
  <si>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</si>
  <si>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</si>
  <si>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</si>
  <si>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</si>
  <si>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</si>
  <si>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</si>
  <si>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</si>
  <si>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</si>
  <si>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</si>
  <si>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</si>
  <si>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</si>
  <si>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</si>
  <si>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</si>
  <si>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</si>
  <si>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</si>
  <si>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</si>
  <si>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</si>
  <si>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</si>
  <si>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</si>
  <si>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</si>
  <si>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</si>
  <si>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</si>
  <si>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</si>
  <si>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</si>
  <si>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</si>
  <si>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</si>
  <si>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</si>
  <si>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</si>
  <si>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</si>
  <si>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</si>
  <si>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</si>
  <si>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</si>
  <si>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</si>
  <si>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</si>
  <si>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</si>
  <si>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</si>
  <si>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</si>
  <si>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</si>
  <si>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</si>
  <si>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</si>
  <si>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</si>
  <si>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</si>
  <si>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</si>
  <si>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</si>
  <si>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</si>
  <si>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</si>
  <si>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</si>
  <si>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</si>
  <si>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</si>
  <si>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</si>
  <si>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</si>
  <si>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</si>
  <si>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</si>
  <si>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</si>
  <si>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</si>
  <si>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</si>
  <si>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</si>
  <si>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</si>
  <si>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</si>
  <si>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</si>
  <si>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</si>
  <si>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</si>
  <si>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</si>
  <si>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</si>
  <si>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</si>
  <si>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</si>
  <si>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</si>
  <si>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</si>
  <si>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</si>
  <si>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</si>
  <si>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</si>
  <si>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</si>
  <si>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</si>
  <si>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</si>
  <si>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</si>
  <si>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</si>
  <si>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</si>
  <si>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</si>
  <si>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</si>
  <si>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</si>
  <si>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</si>
  <si>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</si>
  <si>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</si>
  <si>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</si>
  <si>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</si>
  <si>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</si>
  <si>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</si>
  <si>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</si>
  <si>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</si>
  <si>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</si>
  <si>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</si>
  <si>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</si>
  <si>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</si>
  <si>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</si>
  <si>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</si>
  <si>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</si>
  <si>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</si>
  <si>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</si>
  <si>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</si>
  <si>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</si>
  <si>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</si>
  <si>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</si>
  <si>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</si>
  <si>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</si>
  <si>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</si>
  <si>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</si>
  <si>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</si>
  <si>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</si>
  <si>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</si>
  <si>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</si>
  <si>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</si>
  <si>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</si>
  <si>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</si>
  <si>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</si>
  <si>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</si>
  <si>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</si>
  <si>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</si>
  <si>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</si>
  <si>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</si>
  <si>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</si>
  <si>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</si>
  <si>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</si>
  <si>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</si>
  <si>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</si>
  <si>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</si>
  <si>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</si>
  <si>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</si>
  <si>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</si>
  <si>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</si>
  <si>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</si>
  <si>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</si>
  <si>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</si>
  <si>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</si>
  <si>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</si>
  <si>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</si>
  <si>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</si>
  <si>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</si>
  <si>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</si>
  <si>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</si>
  <si>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</si>
  <si>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</si>
  <si>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</si>
  <si>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</si>
  <si>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</si>
  <si>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</si>
  <si>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</si>
  <si>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</si>
  <si>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</si>
  <si>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</si>
  <si>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</si>
  <si>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</si>
  <si>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</si>
  <si>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</si>
  <si>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</si>
  <si>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</si>
  <si>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</si>
  <si>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</si>
  <si>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</si>
  <si>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</si>
  <si>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</si>
  <si>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</si>
  <si>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</si>
  <si>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</si>
  <si>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</si>
  <si>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</si>
  <si>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</si>
  <si>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</si>
  <si>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</si>
  <si>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</si>
  <si>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</si>
  <si>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</si>
  <si>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</si>
  <si>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</si>
  <si>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</si>
  <si>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</si>
  <si>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</si>
  <si>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</si>
  <si>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</si>
  <si>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</si>
  <si>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</si>
  <si>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</si>
  <si>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</si>
  <si>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</si>
  <si>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</si>
  <si>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</si>
  <si>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</si>
  <si>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</si>
  <si>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</si>
  <si>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</si>
  <si>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</si>
  <si>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</si>
  <si>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</si>
  <si>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</si>
  <si>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</si>
  <si>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</si>
  <si>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</si>
  <si>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</si>
  <si>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</si>
  <si>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</si>
  <si>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</si>
  <si>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</si>
  <si>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</si>
  <si>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</si>
  <si>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</si>
  <si>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</si>
  <si>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</si>
  <si>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</si>
  <si>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</si>
  <si>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</si>
  <si>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</si>
  <si>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</si>
  <si>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</si>
  <si>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</si>
  <si>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</si>
  <si>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</si>
  <si>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</si>
  <si>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</si>
  <si>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</si>
  <si>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</si>
  <si>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</si>
  <si>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</si>
  <si>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</si>
  <si>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</si>
  <si>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</si>
  <si>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</si>
  <si>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</si>
  <si>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</si>
  <si>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</si>
  <si>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</si>
  <si>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</si>
  <si>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</si>
  <si>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</si>
  <si>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</si>
  <si>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</si>
  <si>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</si>
  <si>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</si>
  <si>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</si>
  <si>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</si>
  <si>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</si>
  <si>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</si>
  <si>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</si>
  <si>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</si>
  <si>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</si>
  <si>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</si>
  <si>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</si>
  <si>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</si>
  <si>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</si>
  <si>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</si>
  <si>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</si>
  <si>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</si>
  <si>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</si>
  <si>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</si>
  <si>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</si>
  <si>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</si>
  <si>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</si>
  <si>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</si>
  <si>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</si>
  <si>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</si>
  <si>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</si>
  <si>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</si>
  <si>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</si>
  <si>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</si>
  <si>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</si>
  <si>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</si>
  <si>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</si>
  <si>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</si>
  <si>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</si>
  <si>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</si>
  <si>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</si>
  <si>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</si>
  <si>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</si>
  <si>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</si>
  <si>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</si>
  <si>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</si>
  <si>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</si>
  <si>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</si>
  <si>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</si>
  <si>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</si>
  <si>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</si>
  <si>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</si>
  <si>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</si>
  <si>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</si>
  <si>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</si>
  <si>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</si>
  <si>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</si>
  <si>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</si>
  <si>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</si>
  <si>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</si>
  <si>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</si>
  <si>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</si>
  <si>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</si>
  <si>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</si>
  <si>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</si>
  <si>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</si>
  <si>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</si>
  <si>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</si>
  <si>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</si>
  <si>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</si>
  <si>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</si>
  <si>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</si>
  <si>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</si>
  <si>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</si>
  <si>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</si>
  <si>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</si>
  <si>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</si>
  <si>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</si>
  <si>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</si>
  <si>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</si>
  <si>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</si>
  <si>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</si>
  <si>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</si>
  <si>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</si>
  <si>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</si>
  <si>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</si>
  <si>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</si>
  <si>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</si>
  <si>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</si>
  <si>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</si>
  <si>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</si>
  <si>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</si>
  <si>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</si>
  <si>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</si>
  <si>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</si>
  <si>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</si>
  <si>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</si>
  <si>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</si>
  <si>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</si>
  <si>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</si>
  <si>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</si>
  <si>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</si>
  <si>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</si>
  <si>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</si>
  <si>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</si>
  <si>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</si>
  <si>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</si>
  <si>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</si>
  <si>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</si>
  <si>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</si>
  <si>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</si>
  <si>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</si>
  <si>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</si>
  <si>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</si>
  <si>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</si>
  <si>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</si>
  <si>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</si>
  <si>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</si>
  <si>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</si>
  <si>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</si>
  <si>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</si>
  <si>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</si>
  <si>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</si>
  <si>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</si>
  <si>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</si>
  <si>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</si>
  <si>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</si>
  <si>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</si>
  <si>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</si>
  <si>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</si>
  <si>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</si>
  <si>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</si>
  <si>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</si>
  <si>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</si>
  <si>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</si>
  <si>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</si>
  <si>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</si>
  <si>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</si>
  <si>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</si>
  <si>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</si>
  <si>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</si>
  <si>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</si>
  <si>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</si>
  <si>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</si>
  <si>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</si>
  <si>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</si>
  <si>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</si>
  <si>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</si>
  <si>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</si>
  <si>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</si>
  <si>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</si>
  <si>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</si>
  <si>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</si>
  <si>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</si>
  <si>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</si>
  <si>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</si>
  <si>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</si>
  <si>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</si>
  <si>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</si>
  <si>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</si>
  <si>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</si>
  <si>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</si>
  <si>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</si>
  <si>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</si>
  <si>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</si>
  <si>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</si>
  <si>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</si>
  <si>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</si>
  <si>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</si>
  <si>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</si>
  <si>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</si>
  <si>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</si>
  <si>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</si>
  <si>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</si>
  <si>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</si>
  <si>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</si>
  <si>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</si>
  <si>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</si>
  <si>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</si>
  <si>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</si>
  <si>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</si>
  <si>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</si>
  <si>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</si>
  <si>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</si>
  <si>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</si>
  <si>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</si>
  <si>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</si>
  <si>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</si>
  <si>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</si>
  <si>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</si>
  <si>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</si>
  <si>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</si>
  <si>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</si>
  <si>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</si>
  <si>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</si>
  <si>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</si>
  <si>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</si>
  <si>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</si>
  <si>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</si>
  <si>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</si>
  <si>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</si>
  <si>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</si>
  <si>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</si>
  <si>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</si>
  <si>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</si>
  <si>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</si>
  <si>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</si>
  <si>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</si>
  <si>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</si>
  <si>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</si>
  <si>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</si>
  <si>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</si>
  <si>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</si>
  <si>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</si>
  <si>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</si>
  <si>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</si>
  <si>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</si>
  <si>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</si>
  <si>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</si>
  <si>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</si>
  <si>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</si>
  <si>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</si>
  <si>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</si>
  <si>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</si>
  <si>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</si>
  <si>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</si>
  <si>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</si>
  <si>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</si>
  <si>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</si>
  <si>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</si>
  <si>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</si>
  <si>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</si>
  <si>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</si>
  <si>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</si>
  <si>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</si>
  <si>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</si>
  <si>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</si>
  <si>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</si>
  <si>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</si>
  <si>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</si>
  <si>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</si>
  <si>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</si>
  <si>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</si>
  <si>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</si>
  <si>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</si>
  <si>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</si>
  <si>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</si>
  <si>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</si>
  <si>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</si>
  <si>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</si>
  <si>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</si>
  <si>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</si>
  <si>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</si>
  <si>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</si>
  <si>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</si>
  <si>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</si>
  <si>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</si>
  <si>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</si>
  <si>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</si>
  <si>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</si>
  <si>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</si>
  <si>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</si>
  <si>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</si>
  <si>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</si>
  <si>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</si>
  <si>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</si>
  <si>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</si>
  <si>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</si>
  <si>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</si>
  <si>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</si>
  <si>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</si>
  <si>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</si>
  <si>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</si>
  <si>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</si>
  <si>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</si>
  <si>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</si>
  <si>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</si>
  <si>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</si>
  <si>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</si>
  <si>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</si>
  <si>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</si>
  <si>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</si>
  <si>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</si>
  <si>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</si>
  <si>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</si>
  <si>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</si>
  <si>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</si>
  <si>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</si>
  <si>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</si>
  <si>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</si>
  <si>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</si>
  <si>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</si>
  <si>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</si>
  <si>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</si>
  <si>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</si>
  <si>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</si>
  <si>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</si>
  <si>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</si>
  <si>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</si>
  <si>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</si>
  <si>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</si>
  <si>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</si>
  <si>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</si>
  <si>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</si>
  <si>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</si>
  <si>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</si>
  <si>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</si>
  <si>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</si>
  <si>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</si>
  <si>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</si>
  <si>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</si>
  <si>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</si>
  <si>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</si>
  <si>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</si>
  <si>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</si>
  <si>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</si>
  <si>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</si>
  <si>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</si>
  <si>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</si>
  <si>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</si>
  <si>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</si>
  <si>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</si>
  <si>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</si>
  <si>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</si>
  <si>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</si>
  <si>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</si>
  <si>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</si>
  <si>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</si>
  <si>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</si>
  <si>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</si>
  <si>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</si>
  <si>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</si>
  <si>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</si>
  <si>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</si>
  <si>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</si>
  <si>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</si>
  <si>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</si>
  <si>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</si>
  <si>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</si>
  <si>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</si>
  <si>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</si>
  <si>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</si>
  <si>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</si>
  <si>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</si>
  <si>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</si>
  <si>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</si>
  <si>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</si>
  <si>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</si>
  <si>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</si>
  <si>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</si>
  <si>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</si>
  <si>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</si>
  <si>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</si>
  <si>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</si>
  <si>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</si>
  <si>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</si>
  <si>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</si>
  <si>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</si>
  <si>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</si>
  <si>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</si>
  <si>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</si>
  <si>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</si>
  <si>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</si>
  <si>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</si>
  <si>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</si>
  <si>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</si>
  <si>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</si>
  <si>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</si>
  <si>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</si>
  <si>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</si>
  <si>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</si>
  <si>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</si>
  <si>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</si>
  <si>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</si>
  <si>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</si>
  <si>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</si>
  <si>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</si>
  <si>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</si>
  <si>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</si>
  <si>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</si>
  <si>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</si>
  <si>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</si>
  <si>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</si>
  <si>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</si>
  <si>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</si>
  <si>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</si>
  <si>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</si>
  <si>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</si>
  <si>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</si>
  <si>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</si>
  <si>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</si>
  <si>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</si>
  <si>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</si>
  <si>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</si>
  <si>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</si>
  <si>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</si>
  <si>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</si>
  <si>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</si>
  <si>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</si>
  <si>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</si>
  <si>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</si>
  <si>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</si>
  <si>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</si>
  <si>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</si>
  <si>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</si>
  <si>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</si>
  <si>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</si>
  <si>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</si>
  <si>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</si>
  <si>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</si>
  <si>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</si>
  <si>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</si>
  <si>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</si>
  <si>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</si>
  <si>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</si>
  <si>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</si>
  <si>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</si>
  <si>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</si>
  <si>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</si>
  <si>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</si>
  <si>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</si>
  <si>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</si>
  <si>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</si>
  <si>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</si>
  <si>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</si>
  <si>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</si>
  <si>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</si>
  <si>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</si>
  <si>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</si>
  <si>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</si>
  <si>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</si>
  <si>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</si>
  <si>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</si>
  <si>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</si>
  <si>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</si>
  <si>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</si>
  <si>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</si>
  <si>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</si>
  <si>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</si>
  <si>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</si>
  <si>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</si>
  <si>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</si>
  <si>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</si>
  <si>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</si>
  <si>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</si>
  <si>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</si>
  <si>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</si>
  <si>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</si>
  <si>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</si>
  <si>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</si>
  <si>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</si>
  <si>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</si>
  <si>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</si>
  <si>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</si>
  <si>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</si>
  <si>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</si>
  <si>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</si>
  <si>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</si>
  <si>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</si>
  <si>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</si>
  <si>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</si>
  <si>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</si>
  <si>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</si>
  <si>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</si>
  <si>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</si>
  <si>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</si>
  <si>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</si>
  <si>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</si>
  <si>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</si>
  <si>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</si>
  <si>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</si>
  <si>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</si>
  <si>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</si>
  <si>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</si>
  <si>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</si>
  <si>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</si>
  <si>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</si>
  <si>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</si>
  <si>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</si>
  <si>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</si>
  <si>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</si>
  <si>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</si>
  <si>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</si>
  <si>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</si>
  <si>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</si>
  <si>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</si>
  <si>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</si>
  <si>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</si>
  <si>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</si>
  <si>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</si>
  <si>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</si>
  <si>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</si>
  <si>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</si>
  <si>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</si>
  <si>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</si>
  <si>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</si>
  <si>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</si>
  <si>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</si>
  <si>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</si>
  <si>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</si>
  <si>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</si>
  <si>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</si>
  <si>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</si>
  <si>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</si>
  <si>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</si>
  <si>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</si>
  <si>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</si>
  <si>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</si>
  <si>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</si>
  <si>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</si>
  <si>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</si>
  <si>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</si>
  <si>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</si>
  <si>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</si>
  <si>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</si>
  <si>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</si>
  <si>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</si>
  <si>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</si>
  <si>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</si>
  <si>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</si>
  <si>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</si>
  <si>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</si>
  <si>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</si>
  <si>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</si>
  <si>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</si>
  <si>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</si>
  <si>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</si>
  <si>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</si>
  <si>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</si>
  <si>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</si>
  <si>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</si>
  <si>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</si>
  <si>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</si>
  <si>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</si>
  <si>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</si>
  <si>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</si>
  <si>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</si>
  <si>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</si>
  <si>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</si>
  <si>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</si>
  <si>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</si>
  <si>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</si>
  <si>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</si>
  <si>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</si>
  <si>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</si>
  <si>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</si>
  <si>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</si>
  <si>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</si>
  <si>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</si>
  <si>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</si>
  <si>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</si>
  <si>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</si>
  <si>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</si>
  <si>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</si>
  <si>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</si>
  <si>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</si>
  <si>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</si>
  <si>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</si>
  <si>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</si>
  <si>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</si>
  <si>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</si>
  <si>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</si>
  <si>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</si>
  <si>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</si>
  <si>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</si>
  <si>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</si>
  <si>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</si>
  <si>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</si>
  <si>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</si>
  <si>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</si>
  <si>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</si>
  <si>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</si>
  <si>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</si>
  <si>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</si>
  <si>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</si>
  <si>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</si>
  <si>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</si>
  <si>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</si>
  <si>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</si>
  <si>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</si>
  <si>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</si>
  <si>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</si>
  <si>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</si>
  <si>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</si>
  <si>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</si>
  <si>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</si>
  <si>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</si>
  <si>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</si>
  <si>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</si>
  <si>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</si>
  <si>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</si>
  <si>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</si>
  <si>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</si>
  <si>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</si>
  <si>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</si>
  <si>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</si>
  <si>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</si>
  <si>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</si>
  <si>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</si>
  <si>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</si>
  <si>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</si>
  <si>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</si>
  <si>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</si>
  <si>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</si>
  <si>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</si>
  <si>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</si>
  <si>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</si>
  <si>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</si>
  <si>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</si>
  <si>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</si>
  <si>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</si>
  <si>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</si>
  <si>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</si>
  <si>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</si>
  <si>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</si>
  <si>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</si>
  <si>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</si>
  <si>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</si>
  <si>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</si>
  <si>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</si>
  <si>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</si>
  <si>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</si>
  <si>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</si>
  <si>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</si>
  <si>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</si>
  <si>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</si>
  <si>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</si>
  <si>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</si>
  <si>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</si>
  <si>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</si>
  <si>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</si>
  <si>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</si>
  <si>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</si>
  <si>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</si>
  <si>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</si>
  <si>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</si>
  <si>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</si>
  <si>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</si>
  <si>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</si>
  <si>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</si>
  <si>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</si>
  <si>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</si>
  <si>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</si>
  <si>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</si>
  <si>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</si>
  <si>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</si>
  <si>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</si>
  <si>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</si>
  <si>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</si>
  <si>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</si>
  <si>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</si>
  <si>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</si>
  <si>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</si>
  <si>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</si>
  <si>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</si>
  <si>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</si>
  <si>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</si>
  <si>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</si>
  <si>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</si>
  <si>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</si>
  <si>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</si>
  <si>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</si>
  <si>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</si>
  <si>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</si>
  <si>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</si>
  <si>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</si>
  <si>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</si>
  <si>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</si>
  <si>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</si>
  <si>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</si>
  <si>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</si>
  <si>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</si>
  <si>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</si>
  <si>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</si>
  <si>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</si>
  <si>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</si>
  <si>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</si>
  <si>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</si>
  <si>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</si>
  <si>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</si>
  <si>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</si>
  <si>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</si>
  <si>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</si>
  <si>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</si>
  <si>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</si>
  <si>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</si>
  <si>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</si>
  <si>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</si>
  <si>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</si>
  <si>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</si>
  <si>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</si>
  <si>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</si>
  <si>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</si>
  <si>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</si>
  <si>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</si>
  <si>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</si>
  <si>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</si>
  <si>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</si>
  <si>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</si>
  <si>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</si>
  <si>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</si>
  <si>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</si>
  <si>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</si>
  <si>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</si>
  <si>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</si>
  <si>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</si>
  <si>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</si>
  <si>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</si>
  <si>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</si>
  <si>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</si>
  <si>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</si>
  <si>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</si>
  <si>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</si>
  <si>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</si>
  <si>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</si>
  <si>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</si>
  <si>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</si>
  <si>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</si>
  <si>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</si>
  <si>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</si>
  <si>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</si>
  <si>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</si>
  <si>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</si>
  <si>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</si>
  <si>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</si>
  <si>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</si>
  <si>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</si>
  <si>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</si>
  <si>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</si>
  <si>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</si>
  <si>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</si>
  <si>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</si>
  <si>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</si>
  <si>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</si>
  <si>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</si>
  <si>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</si>
  <si>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</si>
  <si>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</si>
  <si>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</si>
  <si>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</si>
  <si>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</si>
  <si>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</si>
  <si>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</si>
  <si>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</si>
  <si>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</si>
  <si>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</si>
  <si>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</si>
  <si>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</si>
  <si>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</si>
  <si>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</si>
  <si>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</si>
  <si>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</si>
  <si>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</si>
  <si>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</si>
  <si>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</si>
  <si>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</si>
  <si>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</si>
  <si>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</si>
  <si>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</si>
  <si>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</si>
  <si>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</si>
  <si>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</si>
  <si>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</si>
  <si>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</si>
  <si>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</si>
  <si>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</si>
  <si>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</si>
  <si>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</si>
  <si>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</si>
  <si>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</si>
  <si>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</si>
  <si>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</si>
  <si>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</si>
  <si>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</si>
  <si>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</si>
  <si>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</si>
  <si>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</si>
  <si>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</si>
  <si>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</si>
  <si>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</si>
  <si>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</si>
  <si>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</si>
  <si>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</si>
  <si>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</si>
  <si>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</si>
  <si>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</si>
  <si>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</si>
  <si>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</si>
  <si>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</si>
  <si>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</si>
  <si>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</si>
  <si>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</si>
  <si>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</si>
  <si>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</si>
  <si>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</si>
  <si>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</si>
  <si>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</si>
  <si>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</si>
  <si>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</si>
  <si>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</si>
  <si>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</si>
  <si>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</si>
  <si>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</si>
  <si>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</si>
  <si>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</si>
  <si>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</si>
  <si>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</si>
  <si>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</si>
  <si>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</si>
  <si>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</si>
  <si>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</si>
  <si>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</si>
  <si>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</si>
  <si>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</si>
  <si>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</si>
  <si>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</si>
  <si>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</si>
  <si>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</si>
  <si>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</si>
  <si>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</si>
  <si>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</si>
  <si>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</si>
  <si>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</si>
  <si>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</si>
  <si>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</si>
  <si>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</si>
  <si>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</si>
  <si>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</si>
  <si>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</si>
  <si>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</si>
  <si>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</si>
  <si>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</si>
  <si>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</si>
  <si>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</si>
  <si>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</si>
  <si>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</si>
  <si>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</si>
  <si>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</si>
  <si>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</si>
  <si>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</si>
  <si>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</si>
  <si>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</si>
  <si>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</si>
  <si>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</si>
  <si>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</si>
  <si>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</si>
  <si>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</si>
  <si>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</si>
  <si>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</si>
  <si>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</si>
  <si>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</si>
  <si>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</si>
  <si>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</si>
  <si>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</si>
  <si>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</si>
  <si>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</si>
  <si>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</si>
  <si>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</si>
  <si>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</si>
  <si>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</si>
  <si>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</si>
  <si>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</si>
  <si>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</si>
  <si>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</si>
  <si>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</si>
  <si>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</si>
  <si>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</si>
  <si>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</si>
  <si>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</si>
  <si>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</si>
  <si>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</si>
  <si>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</si>
  <si>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</si>
  <si>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</si>
  <si>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</si>
  <si>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</si>
  <si>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</si>
  <si>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</si>
  <si>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</si>
  <si>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</si>
  <si>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</si>
  <si>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</si>
  <si>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</si>
  <si>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</si>
  <si>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</si>
  <si>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</si>
  <si>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</si>
  <si>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</si>
  <si>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</si>
  <si>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</si>
  <si>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</si>
  <si>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</si>
  <si>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</si>
  <si>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</si>
  <si>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</si>
  <si>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</si>
  <si>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</si>
  <si>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</si>
  <si>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</si>
  <si>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</si>
  <si>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</si>
  <si>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</si>
  <si>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</si>
  <si>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</si>
  <si>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</si>
  <si>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</si>
  <si>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</si>
  <si>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</si>
  <si>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</si>
  <si>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</si>
  <si>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</si>
  <si>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</si>
  <si>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</si>
  <si>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</si>
  <si>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</si>
  <si>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</si>
  <si>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</si>
  <si>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</si>
  <si>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</si>
  <si>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</si>
  <si>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</si>
  <si>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</si>
  <si>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</si>
  <si>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</si>
  <si>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</si>
  <si>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</si>
  <si>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</si>
  <si>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</si>
  <si>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</si>
  <si>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</si>
  <si>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</si>
  <si>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</si>
  <si>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</si>
  <si>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</si>
  <si>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</si>
  <si>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</si>
  <si>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</si>
  <si>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</si>
  <si>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</si>
  <si>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</si>
  <si>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</si>
  <si>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</si>
  <si>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</si>
  <si>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</si>
  <si>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</si>
  <si>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</si>
  <si>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</si>
  <si>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</si>
  <si>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</si>
  <si>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</si>
  <si>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</si>
  <si>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</si>
  <si>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</si>
  <si>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</si>
  <si>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</si>
  <si>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</si>
  <si>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</si>
  <si>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</si>
  <si>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</si>
  <si>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</si>
  <si>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</si>
  <si>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</si>
  <si>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</si>
  <si>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</si>
  <si>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</si>
  <si>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</si>
  <si>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</si>
  <si>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</si>
  <si>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</si>
  <si>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</si>
  <si>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</si>
  <si>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</si>
  <si>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</si>
  <si>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</si>
  <si>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</si>
  <si>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</si>
  <si>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</si>
  <si>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</si>
  <si>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</si>
  <si>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</si>
  <si>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</si>
  <si>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</si>
  <si>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</si>
  <si>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</si>
  <si>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</si>
  <si>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</si>
  <si>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</si>
  <si>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</si>
  <si>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</si>
  <si>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</si>
  <si>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</si>
  <si>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</si>
  <si>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</si>
  <si>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</si>
  <si>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</si>
  <si>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</si>
  <si>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</si>
  <si>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</si>
  <si>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</si>
  <si>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</si>
  <si>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</si>
  <si>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</si>
  <si>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</si>
  <si>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</si>
  <si>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</si>
  <si>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</si>
  <si>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</si>
  <si>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</si>
  <si>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</si>
  <si>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</si>
  <si>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</si>
  <si>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</si>
  <si>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</si>
  <si>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</si>
  <si>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</si>
  <si>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</si>
  <si>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</si>
  <si>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</si>
  <si>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</si>
  <si>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</si>
  <si>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</si>
  <si>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</si>
  <si>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</si>
  <si>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</si>
  <si>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</si>
  <si>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</si>
  <si>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</si>
  <si>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</si>
  <si>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</si>
  <si>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</si>
  <si>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</si>
  <si>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</si>
  <si>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</si>
  <si>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</si>
  <si>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</si>
  <si>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</si>
  <si>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</si>
  <si>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</si>
  <si>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</si>
  <si>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</si>
  <si>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</si>
  <si>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</si>
  <si>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</si>
  <si>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</si>
  <si>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</si>
  <si>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</si>
  <si>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</si>
  <si>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</si>
  <si>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</si>
  <si>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</si>
  <si>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</si>
  <si>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</si>
  <si>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</si>
  <si>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</si>
  <si>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</si>
  <si>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</si>
  <si>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</si>
  <si>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</si>
  <si>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</si>
  <si>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</si>
  <si>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</si>
  <si>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</si>
  <si>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</si>
  <si>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</si>
  <si>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</si>
  <si>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</si>
  <si>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</si>
  <si>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</si>
  <si>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</si>
  <si>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</si>
  <si>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</si>
  <si>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</si>
  <si>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</si>
  <si>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</si>
  <si>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</si>
  <si>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</si>
  <si>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</si>
  <si>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</si>
  <si>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</si>
  <si>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</si>
  <si>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</si>
  <si>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</si>
  <si>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</si>
  <si>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</si>
  <si>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</si>
  <si>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</si>
  <si>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</si>
  <si>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</si>
  <si>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</si>
  <si>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</si>
  <si>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</si>
  <si>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</si>
  <si>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</si>
  <si>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</si>
  <si>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</si>
  <si>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</si>
  <si>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</si>
  <si>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</si>
  <si>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</si>
  <si>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</si>
  <si>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</si>
  <si>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</si>
  <si>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</si>
  <si>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</si>
  <si>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</si>
  <si>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</si>
  <si>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</si>
  <si>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</si>
  <si>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</si>
  <si>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</si>
  <si>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</si>
  <si>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</si>
  <si>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</si>
  <si>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</si>
  <si>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</si>
  <si>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</si>
  <si>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</si>
  <si>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</si>
  <si>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</si>
  <si>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</si>
  <si>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</si>
  <si>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</si>
  <si>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</si>
  <si>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</si>
  <si>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</si>
  <si>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</si>
  <si>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</si>
  <si>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</si>
  <si>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</si>
  <si>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</si>
  <si>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</si>
  <si>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</si>
  <si>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</si>
  <si>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</si>
  <si>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</si>
  <si>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</si>
  <si>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</si>
  <si>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</si>
  <si>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</si>
  <si>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</si>
  <si>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</si>
  <si>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</si>
  <si>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</si>
  <si>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</si>
  <si>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</si>
  <si>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</si>
  <si>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</si>
  <si>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</si>
  <si>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</si>
  <si>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</si>
  <si>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</si>
  <si>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</si>
  <si>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</si>
  <si>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</si>
  <si>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</si>
  <si>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</si>
  <si>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</si>
  <si>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</si>
  <si>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</si>
  <si>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</si>
  <si>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</si>
  <si>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</si>
  <si>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</si>
  <si>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</si>
  <si>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</si>
  <si>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</si>
  <si>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</si>
  <si>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</si>
  <si>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</si>
  <si>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</si>
  <si>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</si>
  <si>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</si>
  <si>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</si>
  <si>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</si>
  <si>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</si>
  <si>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</si>
  <si>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</si>
  <si>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</si>
  <si>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</si>
  <si>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</si>
  <si>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</si>
  <si>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</si>
  <si>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</si>
  <si>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</si>
  <si>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</si>
  <si>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</si>
  <si>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</si>
  <si>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</si>
  <si>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</si>
  <si>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</si>
  <si>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</si>
  <si>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</si>
  <si>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</si>
  <si>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</si>
  <si>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</si>
  <si>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</si>
  <si>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</si>
  <si>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</si>
  <si>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</si>
  <si>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</si>
  <si>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</si>
  <si>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</si>
  <si>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</si>
  <si>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</si>
  <si>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</si>
  <si>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</si>
  <si>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</si>
  <si>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</si>
  <si>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</si>
  <si>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</si>
  <si>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</si>
  <si>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</si>
  <si>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</si>
  <si>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</si>
  <si>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</si>
  <si>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</si>
  <si>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</si>
  <si>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</si>
  <si>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</si>
  <si>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</si>
  <si>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</si>
  <si>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</si>
  <si>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</si>
  <si>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</si>
  <si>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</si>
  <si>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</si>
  <si>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</si>
  <si>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</si>
  <si>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</si>
  <si>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</si>
  <si>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</si>
  <si>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</si>
  <si>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</si>
  <si>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</si>
  <si>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</si>
  <si>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</si>
  <si>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</si>
  <si>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</si>
  <si>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</si>
  <si>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</si>
  <si>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</si>
  <si>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</si>
  <si>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</si>
  <si>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</si>
  <si>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</si>
  <si>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</si>
  <si>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</si>
  <si>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</si>
  <si>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</si>
  <si>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</si>
  <si>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</si>
  <si>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</si>
  <si>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</si>
  <si>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</si>
  <si>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</si>
  <si>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</si>
  <si>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</si>
  <si>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</si>
  <si>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</si>
  <si>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</si>
  <si>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</si>
  <si>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</si>
  <si>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</si>
  <si>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</si>
  <si>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</si>
  <si>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</si>
  <si>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</si>
  <si>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</si>
  <si>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</si>
  <si>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</si>
  <si>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</si>
  <si>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</si>
  <si>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</si>
  <si>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</si>
  <si>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</si>
  <si>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</si>
  <si>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</si>
  <si>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</si>
  <si>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</si>
  <si>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</si>
  <si>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</si>
  <si>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</si>
  <si>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</si>
  <si>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</si>
  <si>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</si>
  <si>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</si>
  <si>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</si>
  <si>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</si>
  <si>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</si>
  <si>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</si>
  <si>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</si>
  <si>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</si>
  <si>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</si>
  <si>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</si>
  <si>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</si>
  <si>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</si>
  <si>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</si>
  <si>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</si>
  <si>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</si>
  <si>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</si>
  <si>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</si>
  <si>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</si>
  <si>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</si>
  <si>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</si>
  <si>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</si>
  <si>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</si>
  <si>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</si>
  <si>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</si>
  <si>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</si>
  <si>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</si>
  <si>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</si>
  <si>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</si>
  <si>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</si>
  <si>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</si>
  <si>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</si>
  <si>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</si>
  <si>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</si>
  <si>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</si>
  <si>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</si>
  <si>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</si>
  <si>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</si>
  <si>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</si>
  <si>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</si>
  <si>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</si>
  <si>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</si>
  <si>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</si>
  <si>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</si>
  <si>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</si>
  <si>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</si>
  <si>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</si>
  <si>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</si>
  <si>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</si>
  <si>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</si>
  <si>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</si>
  <si>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</si>
  <si>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</si>
  <si>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</si>
  <si>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</si>
  <si>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</si>
  <si>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</si>
  <si>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</si>
  <si>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</si>
  <si>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</si>
  <si>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</si>
  <si>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</si>
  <si>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</si>
  <si>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</si>
  <si>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</si>
  <si>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</si>
  <si>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</si>
  <si>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</si>
  <si>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</si>
  <si>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</si>
  <si>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</si>
  <si>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</si>
  <si>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</si>
  <si>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</si>
  <si>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</si>
  <si>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</si>
  <si>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</si>
  <si>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</si>
  <si>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</si>
  <si>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</si>
  <si>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</si>
  <si>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</si>
  <si>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</si>
  <si>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</si>
  <si>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</si>
  <si>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</si>
  <si>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</si>
  <si>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</si>
  <si>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</si>
  <si>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</si>
  <si>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</si>
  <si>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</si>
  <si>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</si>
  <si>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</si>
  <si>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</si>
  <si>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</si>
  <si>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</si>
  <si>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</si>
  <si>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</si>
  <si>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</si>
  <si>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</si>
  <si>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</si>
  <si>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</si>
  <si>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</si>
  <si>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</si>
  <si>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</si>
  <si>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</si>
  <si>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</si>
  <si>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</si>
  <si>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</si>
  <si>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</si>
  <si>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</si>
  <si>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</si>
  <si>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</si>
  <si>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</si>
  <si>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</si>
  <si>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</si>
  <si>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</si>
  <si>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</si>
  <si>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</si>
  <si>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</si>
  <si>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</si>
  <si>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</si>
  <si>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</si>
  <si>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</si>
  <si>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</si>
  <si>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</si>
  <si>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</si>
  <si>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</si>
  <si>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</si>
  <si>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</si>
  <si>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</si>
  <si>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</si>
  <si>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</si>
  <si>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</si>
  <si>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</si>
  <si>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</si>
  <si>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</si>
  <si>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</si>
  <si>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</si>
  <si>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</si>
  <si>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</si>
  <si>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</si>
  <si>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</si>
  <si>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</si>
  <si>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</si>
  <si>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</si>
  <si>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</si>
  <si>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</si>
  <si>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</si>
  <si>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</si>
  <si>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</si>
  <si>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</si>
  <si>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</si>
  <si>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</si>
  <si>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</si>
  <si>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</si>
  <si>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</si>
  <si>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</si>
  <si>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</si>
  <si>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</si>
  <si>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</si>
  <si>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</si>
  <si>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</si>
  <si>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</si>
  <si>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</si>
  <si>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</si>
  <si>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</si>
  <si>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</si>
  <si>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</si>
  <si>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</si>
  <si>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</si>
  <si>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</si>
  <si>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</si>
  <si>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</si>
  <si>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</si>
  <si>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</si>
  <si>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</si>
  <si>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</si>
  <si>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</si>
  <si>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</si>
  <si>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</si>
  <si>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</si>
  <si>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</si>
  <si>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</si>
  <si>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</si>
  <si>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</si>
  <si>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</si>
  <si>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</si>
  <si>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</si>
  <si>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</si>
  <si>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</si>
  <si>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</si>
  <si>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</si>
  <si>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</si>
  <si>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</si>
  <si>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</si>
  <si>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</si>
  <si>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</si>
  <si>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</si>
  <si>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</si>
  <si>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</si>
  <si>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</si>
  <si>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</si>
  <si>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</si>
  <si>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</si>
  <si>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</si>
  <si>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</si>
  <si>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</si>
  <si>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</si>
  <si>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</si>
  <si>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</si>
  <si>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</si>
  <si>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</si>
  <si>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</si>
  <si>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</si>
  <si>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</si>
  <si>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</si>
  <si>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</si>
  <si>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</si>
  <si>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</si>
  <si>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</si>
  <si>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</si>
  <si>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</si>
  <si>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</si>
  <si>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</si>
  <si>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</si>
  <si>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</si>
  <si>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</si>
  <si>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</si>
  <si>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</si>
  <si>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</si>
  <si>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</si>
  <si>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</si>
  <si>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</si>
  <si>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</si>
  <si>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</si>
  <si>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</si>
  <si>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</si>
  <si>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</si>
  <si>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</si>
  <si>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</si>
  <si>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</si>
  <si>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</si>
  <si>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</si>
  <si>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</si>
  <si>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</si>
  <si>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</si>
  <si>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</si>
  <si>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</si>
  <si>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</si>
  <si>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</si>
  <si>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</si>
  <si>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</si>
  <si>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</si>
  <si>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</si>
  <si>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</si>
  <si>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</si>
  <si>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</si>
  <si>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</si>
  <si>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</si>
  <si>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</si>
  <si>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</si>
  <si>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</si>
  <si>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</si>
  <si>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</si>
  <si>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</si>
  <si>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</si>
  <si>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</si>
  <si>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</si>
  <si>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</si>
  <si>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</si>
  <si>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</si>
  <si>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</si>
  <si>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</si>
  <si>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</si>
  <si>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</si>
  <si>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</si>
  <si>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</si>
  <si>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</si>
  <si>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</si>
  <si>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</si>
  <si>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</si>
  <si>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</si>
  <si>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</si>
  <si>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</si>
  <si>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</si>
  <si>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</si>
  <si>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</si>
  <si>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</si>
  <si>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</si>
  <si>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</si>
  <si>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</si>
  <si>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</si>
  <si>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</si>
  <si>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</si>
  <si>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</si>
  <si>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</si>
  <si>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</si>
  <si>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</si>
  <si>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</si>
  <si>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</si>
  <si>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</si>
  <si>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</si>
  <si>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</si>
  <si>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</si>
  <si>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</si>
  <si>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</si>
  <si>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</si>
  <si>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</si>
  <si>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</si>
  <si>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</si>
  <si>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</si>
  <si>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</si>
  <si>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</si>
  <si>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</si>
  <si>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</si>
  <si>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</si>
  <si>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</si>
  <si>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</si>
  <si>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</si>
  <si>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</si>
  <si>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</si>
  <si>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</si>
  <si>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</si>
  <si>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</si>
  <si>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</si>
  <si>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</si>
  <si>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</si>
  <si>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</si>
  <si>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</si>
  <si>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</si>
  <si>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</si>
  <si>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</si>
  <si>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</si>
  <si>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</si>
  <si>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</si>
  <si>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</si>
  <si>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</si>
  <si>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</si>
  <si>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</si>
  <si>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</si>
  <si>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</si>
  <si>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</si>
  <si>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</si>
  <si>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</si>
  <si>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</si>
  <si>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</si>
  <si>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</si>
  <si>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</si>
  <si>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</si>
  <si>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</si>
  <si>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</si>
  <si>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</si>
  <si>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</si>
  <si>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</si>
  <si>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</si>
  <si>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</si>
  <si>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</si>
  <si>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</si>
  <si>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</si>
  <si>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</si>
  <si>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</si>
  <si>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</si>
  <si>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</si>
  <si>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</si>
  <si>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</si>
  <si>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</si>
  <si>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</si>
  <si>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</si>
  <si>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</si>
  <si>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</si>
  <si>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</si>
  <si>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</si>
  <si>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</si>
  <si>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</si>
  <si>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</si>
  <si>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</si>
  <si>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</si>
  <si>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</si>
  <si>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</si>
  <si>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</si>
  <si>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</si>
  <si>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</si>
  <si>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</si>
  <si>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</si>
  <si>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</si>
  <si>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</si>
  <si>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</si>
  <si>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</si>
  <si>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</si>
  <si>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</si>
  <si>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</si>
  <si>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</si>
  <si>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</si>
  <si>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</si>
  <si>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</si>
  <si>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</si>
  <si>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</si>
  <si>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</si>
  <si>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</si>
  <si>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</si>
  <si>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</si>
  <si>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</si>
  <si>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</si>
  <si>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</si>
  <si>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</si>
  <si>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</si>
  <si>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</si>
  <si>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</si>
  <si>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</si>
  <si>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</si>
  <si>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</si>
  <si>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</si>
  <si>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</si>
  <si>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</si>
  <si>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</si>
  <si>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</si>
  <si>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</si>
  <si>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</si>
  <si>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</si>
  <si>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</si>
  <si>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</si>
  <si>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</si>
  <si>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</si>
  <si>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</si>
  <si>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</si>
  <si>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</si>
  <si>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</si>
  <si>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</si>
  <si>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</si>
  <si>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</si>
  <si>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</si>
  <si>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</si>
  <si>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</si>
  <si>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</si>
  <si>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</si>
  <si>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</si>
  <si>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</si>
  <si>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</si>
  <si>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</si>
  <si>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</si>
  <si>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</si>
  <si>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</si>
  <si>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</si>
  <si>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</si>
  <si>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</si>
  <si>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</si>
  <si>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</si>
  <si>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</si>
  <si>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</si>
  <si>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</si>
  <si>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</si>
  <si>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</si>
  <si>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</si>
  <si>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</si>
  <si>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</si>
  <si>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</si>
  <si>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</si>
  <si>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</si>
  <si>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</si>
  <si>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</si>
  <si>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</si>
  <si>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</si>
  <si>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</si>
  <si>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</si>
  <si>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</si>
  <si>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</si>
  <si>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</si>
  <si>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</si>
  <si>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</si>
  <si>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</si>
  <si>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</si>
  <si>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</si>
  <si>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</si>
  <si>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</si>
  <si>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</si>
  <si>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</si>
  <si>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</si>
  <si>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</si>
  <si>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</si>
  <si>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</si>
  <si>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</si>
  <si>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</si>
  <si>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</si>
  <si>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</si>
  <si>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</si>
  <si>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</si>
  <si>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</si>
  <si>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</si>
  <si>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</si>
  <si>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</si>
  <si>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</si>
  <si>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</si>
  <si>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</si>
  <si>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</si>
  <si>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</si>
  <si>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</si>
  <si>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</si>
  <si>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</si>
  <si>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</si>
  <si>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</si>
  <si>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</si>
  <si>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</si>
  <si>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</si>
  <si>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</si>
  <si>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</si>
  <si>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</si>
  <si>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</si>
  <si>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</si>
  <si>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</si>
  <si>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</si>
  <si>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</si>
  <si>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</si>
  <si>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</si>
  <si>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</si>
  <si>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</si>
  <si>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</si>
  <si>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</si>
  <si>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</si>
  <si>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</si>
  <si>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</si>
  <si>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</si>
  <si>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</si>
  <si>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</si>
  <si>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</si>
  <si>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</si>
  <si>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</si>
  <si>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</si>
  <si>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</si>
  <si>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</si>
  <si>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</si>
  <si>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</si>
  <si>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</si>
  <si>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</si>
  <si>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</si>
  <si>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</si>
  <si>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</si>
  <si>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</si>
  <si>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</si>
  <si>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</si>
  <si>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</si>
  <si>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</si>
  <si>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</si>
  <si>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</si>
  <si>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</si>
  <si>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</si>
  <si>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</si>
  <si>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</si>
  <si>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</si>
  <si>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</si>
  <si>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</si>
  <si>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</si>
  <si>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</si>
  <si>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</si>
  <si>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</si>
  <si>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</si>
  <si>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</si>
  <si>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</si>
  <si>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</si>
  <si>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</si>
  <si>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</si>
  <si>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</si>
  <si>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</si>
  <si>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</si>
  <si>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</si>
  <si>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</si>
  <si>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</si>
  <si>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</si>
  <si>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</si>
  <si>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</si>
  <si>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</si>
  <si>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</si>
  <si>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</si>
  <si>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</si>
  <si>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</si>
  <si>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</si>
  <si>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</si>
  <si>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</si>
  <si>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</si>
  <si>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</si>
  <si>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</si>
  <si>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</si>
  <si>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</si>
  <si>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</si>
  <si>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</si>
  <si>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</si>
  <si>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</si>
  <si>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</si>
  <si>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</si>
  <si>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</si>
  <si>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</si>
  <si>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</si>
  <si>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</si>
  <si>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</si>
  <si>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</si>
  <si>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</si>
  <si>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</si>
  <si>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</si>
  <si>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</si>
  <si>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</si>
  <si>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</si>
  <si>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</si>
  <si>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</si>
  <si>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</si>
  <si>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</si>
  <si>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</si>
  <si>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</si>
  <si>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</si>
  <si>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</si>
  <si>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</si>
  <si>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</si>
  <si>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</si>
  <si>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</si>
  <si>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</si>
  <si>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</si>
  <si>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</si>
  <si>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</si>
  <si>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</si>
  <si>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</si>
  <si>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</si>
  <si>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</si>
  <si>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</si>
  <si>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</si>
  <si>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</si>
  <si>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</si>
  <si>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</si>
  <si>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</si>
  <si>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</si>
  <si>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</si>
  <si>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</si>
  <si>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</si>
  <si>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</si>
  <si>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</si>
  <si>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</si>
  <si>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</si>
  <si>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</si>
  <si>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</si>
  <si>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</si>
  <si>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</si>
  <si>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</si>
  <si>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</si>
  <si>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</si>
  <si>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</si>
  <si>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</si>
  <si>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</si>
  <si>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</si>
  <si>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</si>
  <si>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</si>
  <si>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</si>
  <si>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</si>
  <si>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</si>
  <si>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</si>
  <si>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</si>
  <si>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</si>
  <si>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</si>
  <si>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</si>
  <si>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</si>
  <si>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</si>
  <si>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</si>
  <si>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</si>
  <si>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</si>
  <si>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</si>
  <si>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</si>
  <si>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</si>
  <si>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</si>
  <si>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</si>
  <si>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</si>
  <si>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</si>
  <si>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</si>
  <si>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</si>
  <si>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</si>
  <si>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</si>
  <si>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</si>
  <si>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</si>
  <si>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</si>
  <si>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</si>
  <si>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</si>
  <si>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</si>
  <si>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</si>
  <si>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</si>
  <si>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</si>
  <si>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</si>
  <si>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</si>
  <si>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</si>
  <si>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</si>
  <si>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</si>
  <si>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</si>
  <si>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</si>
  <si>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</si>
  <si>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</si>
  <si>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</si>
  <si>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</si>
  <si>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</si>
  <si>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</si>
  <si>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</si>
  <si>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</si>
  <si>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</si>
  <si>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</si>
  <si>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</si>
  <si>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</si>
  <si>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</si>
  <si>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</si>
  <si>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</si>
  <si>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</si>
  <si>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</si>
  <si>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</si>
  <si>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</si>
  <si>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</si>
  <si>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</si>
  <si>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</si>
  <si>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</si>
  <si>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</si>
  <si>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</si>
  <si>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</si>
  <si>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</si>
  <si>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</si>
  <si>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</si>
  <si>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</si>
  <si>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</si>
  <si>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</si>
  <si>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</si>
  <si>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</si>
  <si>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</si>
  <si>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</si>
  <si>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</si>
  <si>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</si>
  <si>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</si>
  <si>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</si>
  <si>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</si>
  <si>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</si>
  <si>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</si>
  <si>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</si>
  <si>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</si>
  <si>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</si>
  <si>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</si>
  <si>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</si>
  <si>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</si>
  <si>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</si>
  <si>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</si>
  <si>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</si>
  <si>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</si>
  <si>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</si>
  <si>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</si>
  <si>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</si>
  <si>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</si>
  <si>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</si>
  <si>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</si>
  <si>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</si>
  <si>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</si>
  <si>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</si>
  <si>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</si>
  <si>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</si>
  <si>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</si>
  <si>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</si>
  <si>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</si>
  <si>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</si>
  <si>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</si>
  <si>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</si>
  <si>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</si>
  <si>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</si>
  <si>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</si>
  <si>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</si>
  <si>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</si>
  <si>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</si>
  <si>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</si>
  <si>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</si>
  <si>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</si>
  <si>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</si>
  <si>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</si>
  <si>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</si>
  <si>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</si>
  <si>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</si>
  <si>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</si>
  <si>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</si>
  <si>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</si>
  <si>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</si>
  <si>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</si>
  <si>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</si>
  <si>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</si>
  <si>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</si>
  <si>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</si>
  <si>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</si>
  <si>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</si>
  <si>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</si>
  <si>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</si>
  <si>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</si>
  <si>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</si>
  <si>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</si>
  <si>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</si>
  <si>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</si>
  <si>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</si>
  <si>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</si>
  <si>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</si>
  <si>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</si>
  <si>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</si>
  <si>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</si>
  <si>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</si>
  <si>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</si>
  <si>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</si>
  <si>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</si>
  <si>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</si>
  <si>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</si>
  <si>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</si>
  <si>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</si>
  <si>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</si>
  <si>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</si>
  <si>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</si>
  <si>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</si>
  <si>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</si>
  <si>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</si>
  <si>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</si>
  <si>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</si>
  <si>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</si>
  <si>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</si>
  <si>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</si>
  <si>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</si>
  <si>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</si>
  <si>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</si>
  <si>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</si>
  <si>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</si>
  <si>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</si>
  <si>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</si>
  <si>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</si>
  <si>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</si>
  <si>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</si>
  <si>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</si>
  <si>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</si>
  <si>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</si>
  <si>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</si>
  <si>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</si>
  <si>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</si>
  <si>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</si>
  <si>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</si>
  <si>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</si>
  <si>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</si>
  <si>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</si>
  <si>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</si>
  <si>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</si>
  <si>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</si>
  <si>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</si>
  <si>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</si>
  <si>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</si>
  <si>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</si>
  <si>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</si>
  <si>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</si>
  <si>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</si>
  <si>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</si>
  <si>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</si>
  <si>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</si>
  <si>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</si>
  <si>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</si>
  <si>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</si>
  <si>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</si>
  <si>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</si>
  <si>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</si>
  <si>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</si>
  <si>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</si>
  <si>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</si>
  <si>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</si>
  <si>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</si>
  <si>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</si>
  <si>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</si>
  <si>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</si>
  <si>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</si>
  <si>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</si>
  <si>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</si>
  <si>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</si>
  <si>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</si>
  <si>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</si>
  <si>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</si>
  <si>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</si>
  <si>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</si>
  <si>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</si>
  <si>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</si>
  <si>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</si>
  <si>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</si>
  <si>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</si>
  <si>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</si>
  <si>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</si>
  <si>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</si>
  <si>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</si>
  <si>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</si>
  <si>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</si>
  <si>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</si>
  <si>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</si>
  <si>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</si>
  <si>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</si>
  <si>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</si>
  <si>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</si>
  <si>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</si>
  <si>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</si>
  <si>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</si>
  <si>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</si>
  <si>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</si>
  <si>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</si>
  <si>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</si>
  <si>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</si>
  <si>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</si>
  <si>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</si>
  <si>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</si>
  <si>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</si>
  <si>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</si>
  <si>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</si>
  <si>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</si>
  <si>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</si>
  <si>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</si>
  <si>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</si>
  <si>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</si>
  <si>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</si>
  <si>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</si>
  <si>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</si>
  <si>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</si>
  <si>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</si>
  <si>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</si>
  <si>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</si>
  <si>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</si>
  <si>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</si>
  <si>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</si>
  <si>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</si>
  <si>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</si>
  <si>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</si>
  <si>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</si>
  <si>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</si>
  <si>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</si>
  <si>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</si>
  <si>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</si>
  <si>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</si>
  <si>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</si>
  <si>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</si>
  <si>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</si>
  <si>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</si>
  <si>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</si>
  <si>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</si>
  <si>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</si>
  <si>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</si>
  <si>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</si>
  <si>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</si>
  <si>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</si>
  <si>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</si>
  <si>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</si>
  <si>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</si>
  <si>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</si>
  <si>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</si>
  <si>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</si>
  <si>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</si>
  <si>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</si>
  <si>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</si>
  <si>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</si>
  <si>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</si>
  <si>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</si>
  <si>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</si>
  <si>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</si>
  <si>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</si>
  <si>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</si>
  <si>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</si>
  <si>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</si>
  <si>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</si>
  <si>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</si>
  <si>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</si>
  <si>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</si>
  <si>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</si>
  <si>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</si>
  <si>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</si>
  <si>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</si>
  <si>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</si>
  <si>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</si>
  <si>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</si>
  <si>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</si>
  <si>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</si>
  <si>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</si>
  <si>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</si>
  <si>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</si>
  <si>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</si>
  <si>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</si>
  <si>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</si>
  <si>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</si>
  <si>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</si>
  <si>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</si>
  <si>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</si>
  <si>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</si>
  <si>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</si>
  <si>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</si>
  <si>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</si>
  <si>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</si>
  <si>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</si>
  <si>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</si>
  <si>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</si>
  <si>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</si>
  <si>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</si>
  <si>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</si>
  <si>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</si>
  <si>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</si>
  <si>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</si>
  <si>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</si>
  <si>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</si>
  <si>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</si>
  <si>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</si>
  <si>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</si>
  <si>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</si>
  <si>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</si>
  <si>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</si>
  <si>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</si>
  <si>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</si>
  <si>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</si>
  <si>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</si>
  <si>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</si>
  <si>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</si>
  <si>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</si>
  <si>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</si>
  <si>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</si>
  <si>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</si>
  <si>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</si>
  <si>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</si>
  <si>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</si>
  <si>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</si>
  <si>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</si>
  <si>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</si>
  <si>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</si>
  <si>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</si>
  <si>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</si>
  <si>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</si>
  <si>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</si>
  <si>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</si>
  <si>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</si>
  <si>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</si>
  <si>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</si>
  <si>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</si>
  <si>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</si>
  <si>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</si>
  <si>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</si>
  <si>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</si>
  <si>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</si>
  <si>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</si>
  <si>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</si>
  <si>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</si>
  <si>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</si>
  <si>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</si>
  <si>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</si>
  <si>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</si>
  <si>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</si>
  <si>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</si>
  <si>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</si>
  <si>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</si>
  <si>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</si>
  <si>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</si>
  <si>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</si>
  <si>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</si>
  <si>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</si>
  <si>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</si>
  <si>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</si>
  <si>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</si>
  <si>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</si>
  <si>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</si>
  <si>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</si>
  <si>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</si>
  <si>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</si>
  <si>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</si>
  <si>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</si>
  <si>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</si>
  <si>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</si>
  <si>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</si>
  <si>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</si>
  <si>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</si>
  <si>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</si>
  <si>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</si>
  <si>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</si>
  <si>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</si>
  <si>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</si>
  <si>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</si>
  <si>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</si>
  <si>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</si>
  <si>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</si>
  <si>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</si>
  <si>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</si>
  <si>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</si>
  <si>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</si>
  <si>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</si>
  <si>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</si>
  <si>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</si>
  <si>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</si>
  <si>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</si>
  <si>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</si>
  <si>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</si>
  <si>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</si>
  <si>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</si>
  <si>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</si>
  <si>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</si>
  <si>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</si>
  <si>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</si>
  <si>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</si>
  <si>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</si>
  <si>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</si>
  <si>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</si>
  <si>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</si>
  <si>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</si>
  <si>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</si>
  <si>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</si>
  <si>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</si>
  <si>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</si>
  <si>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</si>
  <si>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</si>
  <si>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</si>
  <si>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</si>
  <si>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</si>
  <si>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</si>
  <si>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</si>
  <si>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</si>
  <si>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</si>
  <si>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</si>
  <si>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</si>
  <si>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</si>
  <si>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</si>
  <si>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</si>
  <si>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</si>
  <si>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</si>
  <si>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</si>
  <si>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</si>
  <si>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</si>
  <si>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</si>
  <si>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</si>
  <si>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</si>
  <si>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</si>
  <si>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</si>
  <si>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</si>
  <si>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</si>
  <si>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</si>
  <si>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</si>
  <si>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</si>
  <si>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</si>
  <si>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</si>
  <si>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</si>
  <si>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</si>
  <si>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</si>
  <si>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</si>
  <si>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</si>
  <si>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</si>
  <si>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</si>
  <si>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</si>
  <si>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</si>
  <si>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</si>
  <si>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</si>
  <si>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</si>
  <si>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</si>
  <si>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</si>
  <si>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</si>
  <si>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</si>
  <si>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</si>
  <si>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</si>
  <si>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</si>
  <si>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</si>
  <si>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</si>
  <si>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</si>
  <si>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</si>
  <si>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</si>
  <si>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</si>
  <si>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</si>
  <si>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</si>
  <si>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</si>
  <si>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</si>
  <si>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</si>
  <si>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</si>
  <si>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</si>
  <si>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</si>
  <si>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</si>
  <si>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</si>
  <si>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</si>
  <si>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</si>
  <si>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</si>
  <si>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</si>
  <si>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</si>
  <si>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</si>
  <si>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</si>
  <si>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</si>
  <si>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</si>
  <si>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</si>
  <si>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</si>
  <si>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</si>
  <si>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</si>
  <si>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</si>
  <si>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</si>
  <si>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</si>
  <si>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</si>
  <si>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</si>
  <si>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</si>
  <si>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</si>
  <si>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</si>
  <si>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</si>
  <si>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</si>
  <si>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</si>
  <si>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</si>
  <si>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</si>
  <si>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</si>
  <si>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</si>
  <si>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</si>
  <si>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</si>
  <si>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</si>
  <si>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</si>
  <si>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</si>
  <si>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</si>
  <si>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</si>
  <si>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</si>
  <si>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</si>
  <si>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</si>
  <si>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</si>
  <si>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</si>
  <si>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</si>
  <si>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</si>
  <si>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</si>
  <si>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</si>
  <si>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</si>
  <si>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</si>
  <si>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</si>
  <si>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</si>
  <si>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</si>
  <si>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</si>
  <si>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</si>
  <si>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</si>
  <si>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</si>
  <si>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</si>
  <si>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</si>
  <si>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</si>
  <si>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</si>
  <si>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</si>
  <si>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</si>
  <si>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</si>
  <si>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</si>
  <si>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</si>
  <si>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</si>
  <si>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</si>
  <si>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</si>
  <si>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</si>
  <si>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</si>
  <si>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</si>
  <si>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</si>
  <si>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</si>
  <si>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</si>
  <si>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</si>
  <si>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</si>
  <si>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</si>
  <si>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</si>
  <si>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</si>
  <si>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</si>
  <si>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</si>
  <si>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</si>
  <si>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</si>
  <si>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</si>
  <si>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</si>
  <si>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</si>
  <si>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</si>
  <si>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</si>
  <si>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</si>
  <si>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</si>
  <si>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</si>
  <si>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</si>
  <si>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</si>
  <si>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</si>
  <si>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</si>
  <si>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</si>
  <si>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</si>
  <si>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</si>
  <si>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</si>
  <si>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</si>
  <si>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</si>
  <si>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</si>
  <si>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</si>
  <si>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</si>
  <si>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</si>
  <si>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</si>
  <si>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</si>
  <si>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</si>
  <si>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</si>
  <si>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</si>
  <si>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</si>
  <si>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</si>
  <si>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</si>
  <si>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</si>
  <si>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</si>
  <si>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</si>
  <si>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</si>
  <si>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</si>
  <si>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</si>
  <si>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</si>
  <si>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</si>
  <si>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</si>
  <si>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</si>
  <si>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</si>
  <si>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</si>
  <si>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</si>
  <si>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</si>
  <si>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</si>
  <si>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</si>
  <si>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</si>
  <si>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</si>
  <si>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</si>
  <si>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</si>
  <si>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</si>
  <si>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</si>
  <si>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</si>
  <si>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</si>
  <si>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</si>
  <si>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</si>
  <si>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</si>
  <si>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</si>
  <si>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</si>
  <si>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</si>
  <si>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</si>
  <si>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</si>
  <si>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</si>
  <si>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</si>
  <si>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</si>
  <si>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</si>
  <si>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</si>
  <si>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</si>
  <si>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</si>
  <si>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</si>
  <si>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</si>
  <si>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</si>
  <si>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</si>
  <si>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</si>
  <si>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</si>
  <si>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</si>
  <si>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</si>
  <si>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</si>
  <si>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</si>
  <si>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</si>
  <si>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</si>
  <si>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</si>
  <si>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</si>
  <si>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</si>
  <si>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</si>
  <si>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</si>
  <si>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</si>
  <si>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</si>
  <si>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</si>
  <si>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</si>
  <si>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</si>
  <si>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</si>
  <si>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</si>
  <si>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</si>
  <si>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</si>
  <si>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</si>
  <si>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</si>
  <si>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</si>
  <si>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</si>
  <si>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</si>
  <si>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</si>
  <si>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</si>
  <si>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</si>
  <si>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</si>
  <si>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</si>
  <si>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</si>
  <si>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</si>
  <si>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</si>
  <si>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</si>
  <si>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</si>
  <si>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</si>
  <si>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</si>
  <si>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</si>
  <si>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</si>
  <si>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</si>
  <si>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</si>
  <si>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</si>
  <si>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</si>
  <si>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</si>
  <si>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</si>
  <si>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</si>
  <si>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</si>
  <si>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</si>
  <si>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</si>
  <si>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</si>
  <si>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</si>
  <si>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</si>
  <si>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</si>
  <si>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</si>
  <si>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</si>
  <si>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</si>
  <si>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</si>
  <si>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</si>
  <si>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</si>
  <si>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</si>
  <si>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</si>
  <si>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</si>
  <si>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</si>
  <si>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</si>
  <si>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</si>
  <si>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</si>
  <si>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</si>
  <si>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</si>
  <si>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</si>
  <si>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</si>
  <si>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</si>
  <si>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</si>
  <si>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</si>
  <si>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</si>
  <si>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</si>
  <si>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</si>
  <si>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</si>
  <si>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</si>
  <si>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</si>
  <si>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</si>
  <si>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</si>
  <si>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</si>
  <si>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</si>
  <si>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</si>
  <si>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</si>
  <si>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</si>
  <si>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</si>
  <si>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</si>
  <si>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</si>
  <si>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</si>
  <si>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</si>
  <si>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</si>
  <si>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</si>
  <si>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</si>
  <si>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</si>
  <si>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</si>
  <si>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</si>
  <si>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</si>
  <si>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</si>
  <si>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</si>
  <si>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</si>
  <si>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</si>
  <si>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</si>
  <si>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</si>
  <si>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</si>
  <si>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</si>
  <si>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</si>
  <si>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</si>
  <si>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</si>
  <si>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</si>
  <si>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</si>
  <si>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</si>
  <si>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</si>
  <si>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</si>
  <si>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</si>
  <si>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</si>
  <si>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</si>
  <si>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</si>
  <si>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</si>
  <si>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</si>
  <si>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</si>
  <si>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</si>
  <si>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</si>
  <si>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</si>
  <si>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</si>
  <si>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</si>
  <si>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</si>
  <si>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</si>
  <si>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</si>
  <si>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</si>
  <si>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</si>
  <si>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</si>
  <si>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</si>
  <si>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</si>
  <si>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</si>
  <si>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</si>
  <si>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</si>
  <si>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</si>
  <si>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</si>
  <si>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</si>
  <si>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</si>
  <si>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</si>
  <si>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</si>
  <si>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</si>
  <si>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</si>
  <si>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</si>
  <si>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</si>
  <si>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</si>
  <si>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</si>
  <si>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</si>
  <si>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</si>
  <si>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</si>
  <si>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</si>
  <si>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</si>
  <si>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</si>
  <si>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</si>
  <si>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</si>
  <si>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</si>
  <si>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</si>
  <si>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</si>
  <si>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</si>
  <si>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</si>
  <si>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</si>
  <si>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</si>
  <si>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</si>
  <si>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</si>
  <si>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</si>
  <si>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</si>
  <si>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</si>
  <si>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</si>
  <si>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</si>
  <si>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</si>
  <si>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</si>
  <si>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</si>
  <si>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</si>
  <si>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</si>
  <si>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</si>
  <si>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</si>
  <si>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</si>
  <si>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</si>
  <si>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</si>
  <si>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</si>
  <si>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</si>
  <si>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</si>
  <si>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</si>
  <si>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</si>
  <si>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</si>
  <si>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</si>
  <si>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</si>
  <si>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</si>
  <si>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</si>
  <si>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</si>
  <si>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</si>
  <si>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</si>
  <si>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</si>
  <si>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</si>
  <si>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</si>
  <si>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</si>
  <si>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</si>
  <si>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</si>
  <si>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</si>
  <si>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</si>
  <si>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</si>
  <si>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</si>
  <si>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</si>
  <si>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</si>
  <si>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</si>
  <si>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</si>
  <si>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</si>
  <si>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</si>
  <si>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</si>
  <si>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</si>
  <si>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</si>
  <si>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</si>
  <si>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</si>
  <si>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</si>
  <si>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</si>
  <si>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</si>
  <si>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</si>
  <si>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</si>
  <si>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</si>
  <si>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</si>
  <si>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</si>
  <si>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</si>
  <si>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</si>
  <si>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</si>
  <si>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</si>
  <si>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</si>
  <si>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</si>
  <si>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</si>
  <si>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</si>
  <si>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</si>
  <si>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</si>
  <si>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</si>
  <si>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</si>
  <si>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</si>
  <si>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</si>
  <si>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</si>
  <si>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</si>
  <si>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</si>
  <si>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</si>
  <si>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</si>
  <si>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</si>
  <si>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</si>
  <si>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</si>
  <si>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</si>
  <si>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</si>
  <si>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</si>
  <si>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</si>
  <si>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</si>
  <si>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</si>
  <si>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</si>
  <si>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</si>
  <si>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</si>
  <si>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</si>
  <si>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</si>
  <si>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</si>
  <si>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</si>
  <si>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</si>
  <si>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</si>
  <si>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</si>
  <si>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</si>
  <si>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</si>
  <si>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</si>
  <si>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</si>
  <si>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</si>
  <si>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</si>
  <si>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</si>
  <si>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</si>
  <si>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</si>
  <si>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</si>
  <si>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</si>
  <si>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</si>
  <si>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</si>
  <si>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</si>
  <si>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</si>
  <si>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</si>
  <si>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</si>
  <si>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</si>
  <si>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</si>
  <si>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</si>
  <si>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</si>
  <si>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</si>
  <si>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</si>
  <si>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</si>
  <si>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</si>
  <si>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</si>
  <si>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</si>
  <si>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</si>
  <si>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</si>
  <si>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</si>
  <si>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</si>
  <si>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</si>
  <si>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</si>
  <si>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</si>
  <si>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</si>
  <si>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</si>
  <si>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</si>
  <si>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</si>
  <si>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</si>
  <si>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</si>
  <si>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</si>
  <si>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</si>
  <si>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</si>
  <si>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</si>
  <si>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</si>
  <si>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</si>
  <si>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</si>
  <si>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</si>
  <si>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</si>
  <si>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</si>
  <si>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</si>
  <si>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</si>
  <si>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</si>
  <si>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</si>
  <si>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</si>
  <si>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</si>
  <si>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</si>
  <si>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</si>
  <si>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</si>
  <si>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</si>
  <si>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</si>
  <si>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</si>
  <si>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</si>
  <si>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</si>
  <si>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</si>
  <si>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</si>
  <si>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</si>
  <si>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</si>
  <si>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</si>
  <si>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</si>
  <si>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</si>
  <si>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</si>
  <si>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</si>
  <si>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</si>
  <si>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</si>
  <si>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</si>
  <si>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</si>
  <si>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</si>
  <si>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</si>
  <si>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</si>
  <si>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</si>
  <si>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</si>
  <si>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</si>
  <si>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</si>
  <si>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</si>
  <si>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</si>
  <si>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</si>
  <si>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</si>
  <si>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</si>
  <si>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</si>
  <si>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</si>
  <si>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</si>
  <si>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</si>
  <si>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</si>
  <si>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</si>
  <si>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</si>
  <si>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</si>
  <si>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</si>
  <si>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</si>
  <si>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</si>
  <si>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</si>
  <si>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</si>
  <si>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</si>
  <si>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</si>
  <si>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</si>
  <si>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</si>
  <si>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</si>
  <si>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</si>
  <si>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</si>
  <si>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</si>
  <si>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</si>
  <si>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</si>
  <si>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</si>
  <si>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</si>
  <si>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</si>
  <si>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</si>
  <si>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</si>
  <si>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</si>
  <si>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</si>
  <si>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</si>
  <si>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</si>
  <si>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</si>
  <si>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</si>
  <si>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</si>
  <si>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</si>
  <si>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</si>
  <si>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</si>
  <si>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</si>
  <si>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</si>
  <si>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</si>
  <si>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</si>
  <si>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</si>
  <si>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</si>
  <si>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</si>
  <si>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</si>
  <si>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</si>
  <si>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</si>
  <si>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</si>
  <si>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</si>
  <si>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</si>
  <si>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</si>
  <si>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</si>
  <si>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</si>
  <si>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</si>
  <si>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</si>
  <si>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</si>
  <si>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</si>
  <si>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</si>
  <si>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</si>
  <si>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</si>
  <si>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</si>
  <si>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</si>
  <si>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</si>
  <si>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</si>
  <si>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</si>
  <si>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</si>
  <si>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</si>
  <si>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</si>
  <si>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</si>
  <si>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</si>
  <si>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</si>
  <si>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</si>
  <si>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</si>
  <si>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</si>
  <si>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</si>
  <si>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</si>
  <si>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</si>
  <si>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</si>
  <si>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</si>
  <si>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</si>
  <si>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</si>
  <si>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</si>
  <si>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</si>
  <si>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</si>
  <si>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</si>
  <si>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</si>
  <si>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</si>
  <si>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</si>
  <si>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</si>
  <si>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</si>
  <si>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</si>
  <si>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</si>
  <si>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</si>
  <si>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</si>
  <si>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</si>
  <si>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</si>
  <si>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</si>
  <si>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</si>
  <si>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</si>
  <si>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</si>
  <si>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</si>
  <si>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</si>
  <si>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</si>
  <si>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</si>
  <si>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</si>
  <si>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</si>
  <si>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</si>
  <si>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</si>
  <si>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</si>
  <si>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</si>
  <si>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</si>
  <si>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</si>
  <si>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</si>
  <si>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</si>
  <si>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</si>
  <si>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</si>
  <si>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</si>
  <si>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</si>
  <si>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</si>
  <si>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</si>
  <si>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</si>
  <si>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</si>
  <si>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</si>
  <si>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</si>
  <si>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</si>
  <si>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</si>
  <si>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</si>
  <si>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</si>
  <si>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</si>
  <si>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</si>
  <si>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</si>
  <si>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</si>
  <si>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</si>
  <si>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</si>
  <si>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</si>
  <si>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</si>
  <si>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</si>
  <si>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</si>
  <si>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</si>
  <si>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</si>
  <si>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</si>
  <si>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</si>
  <si>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</si>
  <si>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</si>
  <si>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</si>
  <si>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</si>
  <si>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</si>
  <si>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</si>
  <si>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</si>
  <si>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</si>
  <si>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</si>
  <si>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</si>
  <si>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</si>
  <si>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</si>
  <si>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</si>
  <si>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</si>
  <si>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</si>
  <si>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</si>
  <si>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</si>
  <si>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</si>
  <si>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</si>
  <si>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</si>
  <si>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</si>
  <si>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</si>
  <si>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</si>
  <si>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</si>
  <si>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</si>
  <si>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</si>
  <si>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</si>
  <si>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</si>
  <si>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</si>
  <si>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</si>
  <si>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</si>
  <si>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</si>
  <si>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</si>
  <si>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</si>
  <si>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</si>
  <si>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</si>
  <si>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</si>
  <si>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</si>
  <si>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</si>
  <si>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</si>
  <si>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</si>
  <si>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</si>
  <si>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</si>
  <si>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</si>
  <si>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</si>
  <si>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</si>
  <si>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</si>
  <si>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</si>
  <si>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</si>
  <si>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</si>
  <si>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</si>
  <si>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</si>
  <si>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</si>
  <si>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</si>
  <si>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</si>
  <si>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</si>
  <si>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</si>
  <si>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</si>
  <si>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</si>
  <si>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</si>
  <si>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</si>
  <si>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</si>
  <si>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</si>
  <si>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</si>
  <si>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</si>
  <si>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</si>
  <si>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</si>
  <si>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</si>
  <si>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</si>
  <si>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</si>
  <si>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</si>
  <si>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</si>
  <si>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</si>
  <si>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</si>
  <si>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</si>
  <si>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</si>
  <si>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</si>
  <si>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</si>
  <si>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</si>
  <si>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</si>
  <si>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</si>
  <si>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</si>
  <si>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</si>
  <si>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</si>
  <si>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</si>
  <si>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</si>
  <si>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</si>
  <si>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</si>
  <si>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</si>
  <si>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</si>
  <si>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</si>
  <si>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</si>
  <si>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</si>
  <si>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</si>
  <si>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</si>
  <si>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</si>
  <si>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</si>
  <si>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</si>
  <si>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</si>
  <si>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</si>
  <si>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</si>
  <si>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</si>
  <si>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</si>
  <si>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</si>
  <si>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</si>
  <si>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</si>
  <si>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</si>
  <si>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</si>
  <si>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</si>
  <si>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</si>
  <si>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</si>
  <si>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</si>
  <si>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</si>
  <si>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</si>
  <si>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</si>
  <si>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</si>
  <si>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</si>
  <si>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</si>
  <si>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</si>
  <si>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</si>
  <si>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</si>
  <si>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</si>
  <si>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</si>
  <si>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</si>
  <si>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</si>
  <si>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</si>
  <si>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</si>
  <si>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</si>
  <si>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</si>
  <si>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</si>
  <si>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</si>
  <si>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</si>
  <si>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</si>
  <si>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</si>
  <si>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</si>
  <si>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</si>
  <si>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</si>
  <si>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</si>
  <si>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</si>
  <si>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</si>
  <si>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</si>
  <si>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</si>
  <si>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</si>
  <si>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</si>
  <si>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</si>
  <si>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</si>
  <si>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</si>
  <si>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</si>
  <si>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</si>
  <si>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</si>
  <si>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</si>
  <si>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</si>
  <si>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</si>
  <si>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</si>
  <si>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</si>
  <si>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</si>
  <si>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</si>
  <si>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</si>
  <si>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</si>
  <si>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</si>
  <si>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</si>
  <si>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</si>
  <si>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</si>
  <si>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</si>
  <si>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</si>
  <si>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</si>
  <si>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</si>
  <si>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</si>
  <si>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</si>
  <si>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</si>
  <si>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</si>
  <si>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</si>
  <si>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</si>
  <si>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</si>
  <si>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</si>
  <si>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</si>
  <si>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</si>
  <si>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</si>
  <si>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</si>
  <si>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</si>
  <si>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</si>
  <si>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</si>
  <si>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</si>
  <si>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</si>
  <si>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</si>
  <si>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</si>
  <si>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</si>
  <si>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</si>
  <si>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</si>
  <si>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</si>
  <si>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</si>
  <si>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</si>
  <si>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</si>
  <si>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</si>
  <si>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</si>
  <si>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</si>
  <si>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</si>
  <si>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</si>
  <si>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</si>
  <si>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</si>
  <si>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</si>
  <si>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</si>
  <si>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</si>
  <si>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</si>
  <si>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</si>
  <si>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</si>
  <si>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</si>
  <si>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</si>
  <si>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</si>
  <si>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</si>
  <si>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</si>
  <si>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</si>
  <si>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</si>
  <si>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</si>
  <si>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</si>
  <si>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</si>
  <si>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</si>
  <si>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</si>
  <si>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</si>
  <si>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</si>
  <si>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</si>
  <si>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</si>
  <si>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</si>
  <si>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</si>
  <si>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</si>
  <si>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</si>
  <si>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</si>
  <si>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</si>
  <si>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</si>
  <si>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</si>
  <si>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</si>
  <si>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</si>
  <si>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</si>
  <si>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</si>
  <si>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</si>
  <si>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</si>
  <si>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</si>
  <si>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</si>
  <si>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</si>
  <si>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</si>
  <si>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</si>
  <si>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</si>
  <si>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</si>
  <si>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</si>
  <si>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</si>
  <si>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</si>
  <si>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</si>
  <si>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</si>
  <si>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</si>
  <si>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</si>
  <si>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</si>
  <si>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</si>
  <si>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</si>
  <si>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</si>
  <si>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</si>
  <si>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</si>
  <si>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</si>
  <si>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</si>
  <si>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</si>
  <si>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</si>
  <si>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</si>
  <si>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</si>
  <si>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</si>
  <si>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</si>
  <si>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</si>
  <si>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</si>
  <si>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</si>
  <si>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</si>
  <si>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</si>
  <si>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</si>
  <si>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</si>
  <si>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</si>
  <si>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</si>
  <si>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</si>
  <si>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</si>
  <si>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</si>
  <si>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</si>
  <si>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</si>
  <si>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</si>
  <si>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</si>
  <si>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</si>
  <si>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</si>
  <si>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</si>
  <si>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</si>
  <si>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</si>
  <si>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</si>
  <si>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</si>
  <si>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</si>
  <si>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</si>
  <si>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</si>
  <si>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</si>
  <si>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</si>
  <si>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</si>
  <si>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</si>
  <si>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</si>
  <si>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</si>
  <si>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</si>
  <si>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</si>
  <si>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</si>
  <si>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</si>
  <si>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</si>
  <si>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</si>
  <si>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</si>
  <si>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</si>
  <si>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</si>
  <si>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</si>
  <si>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</si>
  <si>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</si>
  <si>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</si>
  <si>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</si>
  <si>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</si>
  <si>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</si>
  <si>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</si>
  <si>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</si>
  <si>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</si>
  <si>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</si>
  <si>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</si>
  <si>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</si>
  <si>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</si>
  <si>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</si>
  <si>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</si>
  <si>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</si>
  <si>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</si>
  <si>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</si>
  <si>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</si>
  <si>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</si>
  <si>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</si>
  <si>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</si>
  <si>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</si>
  <si>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</si>
  <si>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</si>
  <si>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</si>
  <si>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</si>
  <si>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</si>
  <si>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</si>
  <si>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</si>
  <si>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</si>
  <si>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</si>
  <si>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</si>
  <si>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</si>
  <si>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</si>
  <si>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</si>
  <si>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</si>
  <si>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</si>
  <si>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</si>
  <si>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</si>
  <si>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</si>
  <si>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</si>
  <si>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</si>
  <si>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</si>
  <si>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</si>
  <si>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</si>
  <si>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</si>
  <si>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</si>
  <si>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</si>
  <si>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</si>
  <si>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</si>
  <si>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</si>
  <si>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</si>
  <si>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</si>
  <si>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</si>
  <si>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</si>
  <si>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</si>
  <si>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</si>
  <si>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</si>
  <si>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</si>
  <si>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</si>
  <si>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</si>
  <si>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</si>
  <si>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</si>
  <si>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</si>
  <si>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</si>
  <si>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</si>
  <si>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</si>
  <si>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</si>
  <si>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</si>
  <si>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</si>
  <si>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</si>
  <si>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</si>
  <si>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</si>
  <si>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</si>
  <si>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</si>
  <si>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</si>
  <si>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</si>
  <si>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</si>
  <si>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</si>
  <si>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</si>
  <si>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</si>
  <si>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</si>
  <si>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</si>
  <si>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</si>
  <si>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</si>
  <si>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</si>
  <si>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</si>
  <si>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</si>
  <si>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</si>
  <si>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</si>
  <si>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</si>
  <si>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</si>
  <si>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</si>
  <si>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</si>
  <si>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</si>
  <si>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</si>
  <si>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</si>
  <si>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</si>
  <si>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</si>
  <si>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</si>
  <si>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</si>
  <si>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</si>
  <si>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</si>
  <si>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</si>
  <si>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</si>
  <si>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</si>
  <si>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</si>
  <si>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</si>
  <si>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</si>
  <si>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</si>
  <si>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</si>
  <si>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</si>
  <si>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</si>
  <si>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</si>
  <si>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</si>
  <si>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</si>
  <si>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</si>
  <si>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</si>
  <si>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</si>
  <si>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</si>
  <si>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</si>
  <si>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</si>
  <si>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</si>
  <si>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</si>
  <si>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</si>
  <si>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</si>
  <si>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</si>
  <si>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</si>
  <si>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</si>
  <si>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</si>
  <si>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</si>
  <si>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</si>
  <si>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</si>
  <si>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</si>
  <si>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</si>
  <si>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</si>
  <si>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</si>
  <si>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</si>
  <si>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</si>
  <si>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</si>
  <si>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</si>
  <si>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</si>
  <si>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</si>
  <si>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</si>
  <si>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</si>
  <si>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</si>
  <si>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</si>
  <si>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</si>
  <si>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</si>
  <si>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</si>
  <si>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</si>
  <si>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</si>
  <si>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</si>
  <si>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</si>
  <si>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</si>
  <si>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</si>
  <si>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</si>
  <si>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</si>
  <si>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</si>
  <si>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</si>
  <si>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</si>
  <si>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</si>
  <si>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</si>
  <si>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</si>
  <si>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</si>
  <si>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</si>
  <si>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</si>
  <si>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</si>
  <si>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</si>
  <si>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</si>
  <si>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</si>
  <si>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</si>
  <si>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</si>
  <si>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</si>
  <si>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</si>
  <si>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</si>
  <si>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</si>
  <si>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</si>
  <si>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</si>
  <si>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</si>
  <si>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</si>
  <si>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</si>
  <si>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</si>
  <si>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</si>
  <si>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</si>
  <si>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</si>
  <si>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</si>
  <si>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</si>
  <si>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</si>
  <si>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</si>
  <si>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</si>
  <si>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</si>
  <si>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</si>
  <si>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</si>
  <si>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</si>
  <si>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</si>
  <si>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</si>
  <si>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</si>
  <si>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</si>
  <si>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</si>
  <si>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</si>
  <si>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</si>
  <si>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</si>
  <si>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</si>
  <si>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</si>
  <si>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</si>
  <si>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</si>
  <si>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</si>
  <si>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</si>
  <si>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</si>
  <si>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</si>
  <si>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</si>
  <si>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</si>
  <si>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</si>
  <si>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</si>
  <si>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</si>
  <si>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</si>
  <si>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</si>
  <si>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</si>
  <si>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</si>
  <si>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</si>
  <si>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</si>
  <si>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</si>
  <si>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</si>
  <si>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</si>
  <si>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</si>
  <si>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</si>
  <si>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</si>
  <si>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</si>
  <si>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</si>
  <si>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</si>
  <si>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</si>
  <si>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</si>
  <si>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</si>
  <si>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</si>
  <si>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</si>
  <si>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</si>
  <si>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</si>
  <si>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</si>
  <si>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</si>
  <si>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</si>
  <si>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</si>
  <si>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</si>
  <si>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</si>
  <si>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</si>
  <si>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</si>
  <si>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</si>
  <si>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</si>
  <si>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</si>
  <si>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</si>
  <si>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</si>
  <si>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</si>
  <si>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</si>
  <si>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</si>
  <si>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</si>
  <si>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</si>
  <si>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</si>
  <si>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</si>
  <si>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</si>
  <si>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</si>
  <si>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</si>
  <si>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</si>
  <si>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</si>
  <si>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</si>
  <si>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</si>
  <si>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</si>
  <si>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</si>
  <si>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</si>
  <si>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</si>
  <si>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</si>
  <si>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</si>
  <si>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</si>
  <si>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</si>
  <si>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</si>
  <si>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</si>
  <si>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</si>
  <si>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</si>
  <si>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</si>
  <si>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</si>
  <si>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</si>
  <si>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</si>
  <si>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</si>
  <si>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</si>
  <si>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</si>
  <si>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</si>
  <si>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</si>
  <si>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</si>
  <si>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</si>
  <si>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</si>
  <si>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</si>
  <si>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</si>
  <si>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</si>
  <si>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</si>
  <si>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</si>
  <si>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</si>
  <si>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</si>
  <si>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</si>
  <si>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</si>
  <si>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</si>
  <si>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</si>
  <si>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</si>
  <si>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</si>
  <si>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</si>
  <si>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</si>
  <si>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</si>
  <si>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</si>
  <si>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</si>
  <si>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</si>
  <si>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</si>
  <si>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</si>
  <si>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</si>
  <si>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</si>
  <si>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</si>
  <si>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</si>
  <si>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</si>
  <si>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</si>
  <si>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</si>
  <si>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</si>
  <si>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</si>
  <si>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</si>
  <si>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</si>
  <si>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</si>
  <si>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</si>
  <si>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</si>
  <si>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</si>
  <si>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</si>
  <si>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</si>
  <si>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</si>
  <si>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</si>
  <si>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</si>
  <si>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</si>
  <si>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</si>
  <si>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</si>
  <si>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</si>
  <si>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</si>
  <si>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</si>
  <si>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</si>
  <si>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</si>
  <si>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</si>
  <si>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</si>
  <si>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</si>
  <si>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</si>
  <si>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</si>
  <si>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</si>
  <si>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</si>
  <si>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</si>
  <si>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</si>
  <si>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</si>
  <si>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</si>
  <si>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</si>
  <si>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</si>
  <si>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</si>
  <si>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</si>
  <si>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</si>
  <si>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</si>
  <si>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</si>
  <si>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</si>
  <si>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</si>
  <si>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</si>
  <si>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</si>
  <si>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</si>
  <si>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</si>
  <si>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</si>
  <si>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</si>
  <si>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</si>
  <si>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</si>
  <si>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</si>
  <si>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</si>
  <si>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</si>
  <si>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</si>
  <si>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</si>
  <si>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</si>
  <si>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</si>
  <si>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</si>
  <si>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</si>
  <si>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</si>
  <si>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</si>
  <si>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</si>
  <si>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</si>
  <si>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</si>
  <si>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</si>
  <si>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</si>
  <si>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</si>
  <si>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</si>
  <si>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</si>
  <si>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</si>
  <si>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</si>
  <si>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</si>
  <si>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</si>
  <si>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</si>
  <si>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</si>
  <si>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</si>
  <si>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</si>
  <si>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</si>
  <si>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</si>
  <si>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</si>
  <si>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</si>
  <si>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</si>
  <si>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</si>
  <si>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</si>
  <si>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</si>
  <si>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</si>
  <si>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</si>
  <si>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</si>
  <si>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</si>
  <si>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</si>
  <si>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</si>
  <si>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</si>
  <si>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</si>
  <si>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</si>
  <si>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</si>
  <si>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</si>
  <si>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</si>
  <si>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</si>
  <si>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</si>
  <si>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</si>
  <si>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</si>
  <si>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</si>
  <si>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</si>
  <si>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</si>
  <si>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</si>
  <si>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</si>
  <si>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</si>
  <si>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</si>
  <si>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</si>
  <si>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</si>
  <si>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</si>
  <si>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</si>
  <si>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</si>
  <si>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</si>
  <si>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</si>
  <si>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</si>
  <si>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</si>
  <si>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</si>
  <si>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</si>
  <si>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</si>
  <si>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</si>
  <si>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</si>
  <si>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</si>
  <si>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</si>
  <si>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</si>
  <si>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</si>
  <si>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</si>
  <si>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</si>
  <si>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</si>
  <si>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</si>
  <si>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</si>
  <si>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</si>
  <si>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</si>
  <si>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</si>
  <si>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</si>
  <si>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</si>
  <si>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</si>
  <si>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</si>
  <si>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</si>
  <si>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</si>
  <si>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</si>
  <si>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</si>
  <si>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</si>
  <si>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</si>
  <si>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</si>
  <si>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</si>
  <si>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</si>
  <si>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</si>
  <si>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</si>
  <si>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</si>
  <si>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</si>
  <si>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</si>
  <si>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</si>
  <si>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</si>
  <si>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</si>
  <si>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</si>
  <si>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</si>
  <si>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</si>
  <si>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</si>
  <si>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</si>
  <si>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</si>
  <si>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</si>
  <si>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</si>
  <si>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</si>
  <si>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</si>
  <si>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</si>
  <si>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</si>
  <si>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</si>
  <si>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</si>
  <si>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</si>
  <si>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</si>
  <si>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</si>
  <si>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</si>
  <si>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</si>
  <si>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</si>
  <si>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</si>
  <si>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</si>
  <si>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</si>
  <si>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</si>
  <si>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</si>
  <si>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</si>
  <si>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</si>
  <si>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</si>
  <si>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</si>
  <si>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</si>
  <si>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</si>
  <si>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</si>
  <si>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</si>
  <si>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</si>
  <si>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</si>
  <si>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</si>
  <si>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</si>
  <si>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</si>
  <si>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</si>
  <si>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</si>
  <si>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</si>
  <si>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</si>
  <si>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</si>
  <si>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</si>
  <si>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</si>
  <si>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</si>
  <si>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</si>
  <si>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</si>
  <si>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</si>
  <si>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</si>
  <si>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</si>
  <si>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</si>
  <si>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</si>
  <si>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</si>
  <si>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</si>
  <si>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</si>
  <si>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</si>
  <si>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</si>
  <si>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</si>
  <si>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</si>
  <si>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</si>
  <si>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</si>
  <si>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</si>
  <si>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</si>
  <si>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</si>
  <si>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</si>
  <si>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</si>
  <si>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</si>
  <si>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</si>
  <si>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</si>
  <si>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</si>
  <si>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</si>
  <si>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</si>
  <si>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</si>
  <si>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</si>
  <si>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</si>
  <si>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</si>
  <si>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</si>
  <si>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</si>
  <si>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</si>
  <si>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</si>
  <si>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</si>
  <si>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</si>
  <si>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</si>
  <si>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</si>
  <si>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</si>
  <si>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</si>
  <si>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</si>
  <si>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</si>
  <si>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</si>
  <si>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</si>
  <si>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</si>
  <si>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</si>
  <si>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</si>
  <si>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</si>
  <si>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</si>
  <si>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</si>
  <si>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</si>
  <si>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</si>
  <si>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</si>
  <si>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</si>
  <si>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</si>
  <si>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</si>
  <si>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</si>
  <si>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</si>
  <si>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</si>
  <si>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</si>
  <si>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</si>
  <si>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</si>
  <si>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</si>
  <si>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</si>
  <si>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</si>
  <si>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</si>
  <si>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</si>
  <si>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</si>
  <si>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</si>
  <si>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</si>
  <si>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</si>
  <si>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</si>
  <si>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</si>
  <si>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</si>
  <si>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</si>
  <si>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</si>
  <si>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</si>
  <si>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</si>
  <si>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</si>
  <si>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</si>
  <si>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</si>
  <si>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</si>
  <si>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</si>
  <si>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</si>
  <si>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</si>
  <si>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</si>
  <si>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</si>
  <si>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</si>
  <si>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</si>
  <si>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</si>
  <si>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</si>
  <si>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</si>
  <si>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</si>
  <si>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</si>
  <si>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</si>
  <si>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</si>
  <si>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</si>
  <si>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</si>
  <si>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</si>
  <si>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</si>
  <si>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</si>
  <si>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</si>
  <si>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</si>
  <si>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</si>
  <si>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</si>
  <si>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</si>
  <si>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</si>
  <si>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</si>
  <si>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</si>
  <si>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</si>
  <si>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</si>
  <si>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</si>
  <si>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</si>
  <si>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</si>
  <si>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</si>
  <si>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</si>
  <si>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</si>
  <si>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</si>
  <si>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</si>
  <si>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</si>
  <si>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</si>
  <si>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</si>
  <si>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</si>
  <si>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</si>
  <si>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</si>
  <si>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</si>
  <si>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</si>
  <si>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</si>
  <si>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</si>
  <si>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</si>
  <si>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</si>
  <si>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</si>
  <si>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</si>
  <si>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</si>
  <si>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</si>
  <si>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</si>
  <si>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</si>
  <si>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</si>
  <si>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</si>
  <si>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</si>
  <si>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</si>
  <si>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</si>
  <si>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</si>
  <si>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</si>
  <si>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</si>
  <si>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</si>
  <si>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</si>
  <si>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</si>
  <si>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</si>
  <si>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</si>
  <si>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</si>
  <si>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</si>
  <si>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</si>
  <si>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</si>
  <si>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</si>
  <si>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</si>
  <si>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</si>
  <si>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</si>
  <si>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</si>
  <si>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</si>
  <si>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</si>
  <si>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</si>
  <si>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</si>
  <si>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</si>
  <si>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</si>
  <si>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</si>
  <si>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</si>
  <si>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</si>
  <si>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</si>
  <si>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</si>
  <si>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</si>
  <si>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</si>
  <si>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</si>
  <si>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</si>
  <si>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</si>
  <si>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</si>
  <si>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</si>
  <si>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</si>
  <si>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</si>
  <si>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</si>
  <si>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</si>
  <si>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</si>
  <si>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</si>
  <si>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</si>
  <si>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</si>
  <si>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</si>
  <si>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</si>
  <si>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</si>
  <si>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</si>
  <si>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</si>
  <si>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</si>
  <si>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</si>
  <si>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</si>
  <si>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</si>
  <si>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</si>
  <si>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</si>
  <si>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</si>
  <si>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</si>
  <si>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</si>
  <si>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</si>
  <si>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</si>
  <si>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</si>
  <si>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</si>
  <si>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</si>
  <si>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</si>
  <si>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</si>
  <si>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</si>
  <si>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</si>
  <si>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</si>
  <si>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</si>
  <si>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</si>
  <si>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</si>
  <si>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</si>
  <si>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</si>
  <si>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</si>
  <si>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</si>
  <si>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</si>
  <si>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</si>
  <si>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</si>
  <si>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</si>
  <si>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</si>
  <si>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</si>
  <si>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</si>
  <si>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</si>
  <si>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</si>
  <si>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</si>
  <si>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</si>
  <si>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</si>
  <si>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</si>
  <si>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</si>
  <si>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</si>
  <si>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</si>
  <si>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</si>
  <si>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</si>
  <si>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</si>
  <si>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</si>
  <si>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</si>
  <si>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</si>
  <si>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</si>
  <si>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</si>
  <si>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</si>
  <si>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</si>
  <si>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</si>
  <si>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</si>
  <si>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</si>
  <si>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</si>
  <si>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</si>
  <si>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</si>
  <si>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</si>
  <si>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</si>
  <si>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</si>
  <si>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</si>
  <si>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</si>
  <si>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</si>
  <si>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</si>
  <si>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</si>
  <si>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</si>
  <si>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</si>
  <si>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</si>
  <si>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</si>
  <si>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</si>
  <si>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</si>
  <si>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</si>
  <si>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</si>
  <si>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</si>
  <si>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</si>
  <si>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</si>
  <si>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</si>
  <si>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</si>
  <si>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</si>
  <si>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</si>
  <si>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</si>
  <si>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</si>
  <si>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</si>
  <si>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</si>
  <si>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</si>
  <si>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</si>
  <si>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</si>
  <si>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</si>
  <si>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</si>
  <si>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</si>
  <si>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</si>
  <si>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</si>
  <si>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</si>
  <si>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</si>
  <si>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</si>
  <si>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</si>
  <si>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</si>
  <si>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</si>
  <si>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</si>
  <si>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</si>
  <si>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</si>
  <si>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</si>
  <si>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</si>
  <si>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</si>
  <si>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</si>
  <si>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</si>
  <si>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</si>
  <si>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</si>
  <si>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</si>
  <si>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</si>
  <si>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</si>
  <si>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</si>
  <si>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</si>
  <si>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</si>
  <si>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</si>
  <si>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</si>
  <si>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</si>
  <si>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</si>
  <si>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</si>
  <si>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</si>
  <si>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</si>
  <si>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</si>
  <si>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</si>
  <si>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</si>
  <si>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</si>
  <si>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</si>
  <si>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</si>
  <si>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</si>
  <si>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</si>
  <si>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</si>
  <si>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</si>
  <si>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</si>
  <si>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</si>
  <si>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</si>
  <si>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</si>
  <si>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</si>
  <si>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</si>
  <si>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</si>
  <si>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</si>
  <si>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</si>
  <si>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</si>
  <si>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</si>
  <si>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</si>
  <si>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</si>
  <si>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</si>
  <si>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</si>
  <si>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</si>
  <si>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</si>
  <si>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</si>
  <si>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</si>
  <si>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</si>
  <si>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</si>
  <si>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</si>
  <si>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</si>
  <si>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</si>
  <si>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</si>
  <si>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</si>
  <si>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</si>
  <si>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</si>
  <si>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</si>
  <si>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</si>
  <si>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</si>
  <si>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</si>
  <si>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</si>
  <si>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</si>
  <si>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</si>
  <si>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</si>
  <si>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</si>
  <si>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</si>
  <si>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</si>
  <si>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</si>
  <si>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</si>
  <si>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</si>
  <si>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</si>
  <si>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</si>
  <si>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</si>
  <si>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</si>
  <si>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</si>
  <si>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</si>
  <si>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</si>
  <si>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</si>
  <si>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</si>
  <si>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</si>
  <si>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</si>
  <si>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</si>
  <si>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</si>
  <si>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</si>
  <si>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</si>
  <si>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</si>
  <si>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</si>
  <si>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</si>
  <si>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</si>
  <si>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</si>
  <si>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</si>
  <si>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</si>
  <si>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</si>
  <si>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</si>
  <si>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</si>
  <si>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</si>
  <si>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</si>
  <si>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</si>
  <si>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</si>
  <si>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</si>
  <si>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</si>
  <si>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</si>
  <si>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</si>
  <si>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</si>
  <si>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</si>
  <si>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</si>
  <si>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</si>
  <si>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</si>
  <si>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</si>
  <si>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</si>
  <si>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</si>
  <si>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</si>
  <si>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</si>
  <si>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</si>
  <si>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</si>
  <si>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</si>
  <si>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</si>
  <si>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</si>
  <si>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</si>
  <si>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</si>
  <si>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</si>
  <si>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</si>
  <si>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</si>
  <si>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</si>
  <si>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</si>
  <si>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</si>
  <si>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</si>
  <si>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</si>
  <si>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</si>
  <si>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</si>
  <si>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</si>
  <si>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</si>
  <si>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</si>
  <si>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</si>
  <si>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</si>
  <si>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</si>
  <si>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</si>
  <si>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</si>
  <si>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</si>
  <si>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</si>
  <si>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</si>
  <si>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</si>
  <si>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</si>
  <si>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</si>
  <si>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</si>
  <si>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</si>
  <si>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</si>
  <si>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</si>
  <si>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</si>
  <si>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</si>
  <si>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</si>
  <si>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</si>
  <si>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</si>
  <si>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</si>
  <si>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</si>
  <si>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</si>
  <si>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</si>
  <si>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</si>
  <si>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</si>
  <si>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</si>
  <si>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</si>
  <si>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</si>
  <si>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</si>
  <si>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</si>
  <si>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</si>
  <si>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</si>
  <si>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</si>
  <si>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</si>
  <si>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</si>
  <si>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</si>
  <si>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</si>
  <si>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</si>
  <si>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</si>
  <si>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</si>
  <si>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</si>
  <si>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</si>
  <si>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</si>
  <si>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</si>
  <si>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</si>
  <si>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</si>
  <si>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</si>
  <si>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</si>
  <si>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</si>
  <si>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</si>
  <si>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</si>
  <si>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</si>
  <si>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</si>
  <si>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</si>
  <si>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</si>
  <si>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</si>
  <si>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</si>
  <si>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</si>
  <si>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</si>
  <si>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</si>
  <si>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</si>
  <si>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</si>
  <si>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</si>
  <si>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</si>
  <si>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</si>
  <si>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</si>
  <si>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</si>
  <si>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</si>
  <si>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</si>
  <si>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</si>
  <si>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</si>
  <si>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</si>
  <si>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</si>
  <si>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</si>
  <si>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</si>
  <si>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</si>
  <si>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</si>
  <si>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</si>
  <si>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</si>
  <si>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</si>
  <si>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</si>
  <si>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</si>
  <si>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</si>
  <si>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</si>
  <si>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</si>
  <si>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</si>
  <si>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</si>
  <si>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</si>
  <si>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</si>
  <si>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</si>
  <si>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</si>
  <si>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</si>
  <si>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</si>
  <si>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</si>
  <si>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</si>
  <si>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</si>
  <si>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</si>
  <si>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</si>
  <si>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</si>
  <si>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</si>
  <si>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</si>
  <si>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</si>
  <si>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</si>
  <si>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</si>
  <si>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</si>
  <si>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</si>
  <si>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</si>
  <si>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</si>
  <si>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</si>
  <si>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</si>
  <si>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</si>
  <si>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</si>
  <si>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</si>
  <si>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</si>
  <si>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</si>
  <si>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</si>
  <si>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</si>
  <si>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</si>
  <si>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</si>
  <si>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</si>
  <si>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</si>
  <si>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</si>
  <si>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</si>
  <si>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</si>
  <si>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</si>
  <si>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</si>
  <si>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</si>
  <si>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</si>
  <si>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</si>
  <si>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</si>
  <si>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</si>
  <si>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</si>
  <si>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</si>
  <si>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</si>
  <si>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</si>
  <si>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</si>
  <si>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</si>
  <si>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</si>
  <si>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</si>
  <si>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</si>
  <si>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</si>
  <si>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</si>
  <si>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</si>
  <si>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</si>
  <si>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</si>
  <si>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</si>
  <si>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</si>
  <si>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</si>
  <si>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</si>
  <si>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</si>
  <si>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</si>
  <si>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</si>
  <si>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</si>
  <si>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</si>
  <si>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</si>
  <si>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</si>
  <si>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</si>
  <si>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</si>
  <si>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</si>
  <si>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</si>
  <si>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</si>
  <si>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</si>
  <si>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</si>
  <si>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</si>
  <si>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</si>
  <si>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</si>
  <si>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</si>
  <si>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</si>
  <si>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</si>
  <si>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</si>
  <si>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</si>
  <si>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</si>
  <si>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</si>
  <si>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</si>
  <si>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</si>
  <si>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</si>
  <si>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</si>
  <si>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</si>
  <si>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</si>
  <si>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</si>
  <si>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</si>
  <si>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</si>
  <si>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</si>
  <si>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</si>
  <si>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</si>
  <si>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</si>
  <si>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</si>
  <si>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</si>
  <si>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</si>
  <si>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</si>
  <si>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</si>
  <si>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</si>
  <si>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</si>
  <si>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</si>
  <si>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</si>
  <si>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</si>
  <si>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</si>
  <si>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</si>
  <si>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</si>
  <si>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</si>
  <si>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</si>
  <si>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</si>
  <si>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</si>
  <si>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</si>
  <si>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</si>
  <si>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</si>
  <si>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</si>
  <si>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</si>
  <si>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</si>
  <si>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</si>
  <si>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</si>
  <si>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</si>
  <si>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</si>
  <si>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</si>
  <si>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</si>
  <si>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</si>
  <si>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</si>
  <si>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</si>
  <si>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</si>
  <si>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</si>
  <si>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</si>
  <si>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</si>
  <si>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</si>
  <si>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</si>
  <si>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</si>
  <si>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</si>
  <si>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</si>
  <si>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</si>
  <si>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</si>
  <si>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</si>
  <si>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</si>
  <si>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</si>
  <si>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</si>
  <si>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</si>
  <si>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</si>
  <si>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</si>
  <si>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</si>
  <si>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</si>
  <si>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</si>
  <si>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</si>
  <si>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</si>
  <si>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</si>
  <si>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</si>
  <si>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</si>
  <si>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</si>
  <si>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</si>
  <si>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</si>
  <si>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</si>
  <si>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</si>
  <si>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</si>
  <si>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</si>
  <si>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</si>
  <si>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</si>
  <si>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</si>
  <si>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</si>
  <si>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</si>
  <si>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</si>
  <si>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</si>
  <si>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</si>
  <si>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</si>
  <si>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</si>
  <si>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</si>
  <si>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</si>
  <si>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</si>
  <si>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</si>
  <si>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</si>
  <si>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</si>
  <si>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</si>
  <si>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</si>
  <si>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</si>
  <si>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</si>
  <si>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</si>
  <si>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</si>
  <si>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</si>
  <si>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</si>
  <si>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</si>
  <si>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</si>
  <si>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</si>
  <si>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</si>
  <si>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</si>
  <si>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</si>
  <si>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</si>
  <si>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</si>
  <si>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</si>
  <si>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</si>
  <si>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</si>
  <si>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</si>
  <si>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</si>
  <si>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</si>
  <si>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</si>
  <si>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</si>
  <si>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</si>
  <si>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</si>
  <si>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</si>
  <si>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</si>
  <si>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</si>
  <si>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</si>
  <si>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</si>
  <si>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</si>
  <si>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</si>
  <si>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</si>
  <si>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</si>
  <si>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</si>
  <si>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</si>
  <si>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</si>
  <si>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</si>
  <si>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</si>
  <si>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</si>
  <si>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</si>
  <si>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</si>
  <si>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</si>
  <si>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</si>
  <si>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</si>
  <si>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</si>
  <si>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</si>
  <si>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</si>
  <si>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</si>
  <si>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</si>
  <si>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</si>
  <si>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</si>
  <si>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</si>
  <si>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</si>
  <si>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</si>
  <si>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</si>
  <si>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</si>
  <si>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</si>
  <si>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</si>
  <si>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</si>
  <si>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</si>
  <si>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</si>
  <si>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</si>
  <si>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</si>
  <si>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</si>
  <si>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</si>
  <si>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</si>
  <si>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</si>
  <si>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</si>
  <si>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</si>
  <si>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</si>
  <si>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</si>
  <si>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</si>
  <si>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</si>
  <si>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</si>
  <si>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</si>
  <si>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</si>
  <si>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</si>
  <si>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</si>
  <si>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</si>
  <si>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</si>
  <si>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</si>
  <si>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</si>
  <si>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</si>
  <si>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</si>
  <si>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</si>
  <si>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</si>
  <si>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</si>
  <si>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</si>
  <si>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</si>
  <si>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</si>
  <si>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</si>
  <si>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</si>
  <si>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</si>
  <si>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</si>
  <si>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</si>
  <si>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</si>
  <si>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</si>
  <si>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</si>
  <si>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</si>
  <si>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</si>
  <si>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</si>
  <si>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</si>
  <si>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</si>
  <si>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</si>
  <si>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</si>
  <si>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</si>
  <si>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</si>
  <si>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</si>
  <si>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</si>
  <si>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</si>
  <si>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</si>
  <si>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</si>
  <si>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</si>
  <si>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</si>
  <si>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</si>
  <si>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</si>
  <si>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</si>
  <si>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</si>
  <si>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</si>
  <si>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</si>
  <si>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</si>
  <si>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</si>
  <si>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</si>
  <si>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</si>
  <si>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</si>
  <si>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</si>
  <si>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</si>
  <si>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</si>
  <si>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</si>
  <si>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</si>
  <si>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</si>
  <si>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</si>
  <si>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</si>
  <si>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</si>
  <si>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</si>
  <si>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</si>
  <si>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</si>
  <si>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</si>
  <si>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</si>
  <si>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</si>
  <si>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</si>
  <si>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</si>
  <si>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</si>
  <si>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</si>
  <si>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</si>
  <si>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</si>
  <si>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</si>
  <si>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</si>
  <si>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</si>
  <si>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</si>
  <si>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</si>
  <si>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</si>
  <si>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</si>
  <si>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</si>
  <si>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</si>
  <si>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</si>
  <si>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</si>
  <si>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</si>
  <si>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</si>
  <si>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</si>
  <si>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</si>
  <si>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</si>
  <si>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</si>
  <si>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</si>
  <si>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</si>
  <si>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</si>
  <si>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</si>
  <si>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</si>
  <si>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</si>
  <si>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</si>
  <si>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</si>
  <si>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</si>
  <si>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</si>
  <si>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</si>
  <si>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</si>
  <si>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</si>
  <si>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</si>
  <si>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</si>
  <si>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</si>
  <si>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</si>
  <si>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</si>
  <si>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</si>
  <si>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</si>
  <si>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</si>
  <si>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</si>
  <si>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</si>
  <si>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</si>
  <si>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</si>
  <si>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</si>
  <si>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</si>
  <si>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</si>
  <si>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</si>
  <si>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</si>
  <si>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</si>
  <si>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</si>
  <si>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</si>
  <si>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</si>
  <si>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</si>
  <si>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</si>
  <si>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</si>
  <si>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</si>
  <si>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</si>
  <si>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</si>
  <si>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</si>
  <si>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</si>
  <si>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</si>
  <si>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</si>
  <si>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</si>
  <si>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</si>
  <si>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</si>
  <si>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</si>
  <si>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</si>
  <si>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</si>
  <si>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</si>
  <si>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</si>
  <si>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</si>
  <si>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</si>
  <si>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</si>
  <si>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</si>
  <si>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</si>
  <si>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</si>
  <si>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</si>
  <si>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</si>
  <si>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</si>
  <si>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</si>
  <si>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</si>
  <si>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</si>
  <si>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</si>
  <si>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</si>
  <si>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</si>
  <si>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</si>
  <si>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</si>
  <si>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</si>
  <si>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</si>
  <si>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</si>
  <si>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</si>
  <si>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</si>
  <si>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</si>
  <si>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</si>
  <si>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</si>
  <si>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</si>
  <si>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</si>
  <si>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</si>
  <si>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</si>
  <si>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</si>
  <si>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</si>
  <si>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</si>
  <si>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</si>
  <si>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</si>
  <si>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</si>
  <si>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</si>
  <si>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</si>
  <si>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</si>
  <si>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</si>
  <si>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</si>
  <si>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</si>
  <si>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</si>
  <si>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</si>
  <si>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</si>
  <si>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</si>
  <si>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</si>
  <si>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</si>
  <si>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</si>
  <si>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</si>
  <si>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</si>
  <si>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</si>
  <si>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</si>
  <si>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</si>
  <si>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</si>
  <si>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</si>
  <si>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</si>
  <si>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</si>
  <si>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</si>
  <si>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</si>
  <si>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</si>
  <si>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</si>
  <si>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</si>
  <si>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</si>
  <si>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</si>
  <si>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</si>
  <si>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</si>
  <si>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</si>
  <si>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</si>
  <si>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</si>
  <si>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</si>
  <si>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</si>
  <si>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</si>
  <si>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</si>
  <si>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</si>
  <si>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</si>
  <si>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</si>
  <si>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</si>
  <si>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</si>
  <si>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</si>
  <si>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</si>
  <si>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</si>
  <si>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</si>
  <si>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</si>
  <si>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</si>
  <si>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</si>
  <si>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</si>
  <si>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</si>
  <si>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</si>
  <si>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</si>
  <si>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</si>
  <si>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</si>
  <si>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</si>
  <si>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</si>
  <si>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</si>
  <si>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</si>
  <si>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</si>
  <si>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</si>
  <si>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</si>
  <si>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</si>
  <si>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</si>
  <si>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</si>
  <si>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</si>
  <si>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</si>
  <si>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</si>
  <si>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</si>
  <si>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</si>
  <si>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</si>
  <si>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</si>
  <si>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</si>
  <si>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</si>
  <si>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</si>
  <si>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</si>
  <si>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</si>
  <si>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</si>
  <si>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</si>
  <si>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</si>
  <si>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</si>
  <si>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</si>
  <si>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</si>
  <si>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</si>
  <si>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</si>
  <si>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</si>
  <si>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</si>
  <si>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</si>
  <si>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</si>
  <si>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</si>
  <si>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</si>
  <si>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</si>
  <si>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</si>
  <si>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</si>
  <si>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</si>
  <si>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</si>
  <si>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</si>
  <si>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</si>
  <si>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</si>
  <si>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</si>
  <si>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</si>
  <si>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</si>
  <si>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</si>
  <si>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</si>
  <si>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</si>
  <si>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</si>
  <si>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</si>
  <si>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</si>
  <si>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</si>
  <si>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</si>
  <si>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</si>
  <si>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</si>
  <si>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</si>
  <si>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</si>
  <si>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</si>
  <si>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</si>
  <si>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</si>
  <si>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</si>
  <si>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</si>
  <si>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</si>
  <si>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</si>
  <si>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</si>
  <si>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</si>
  <si>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</si>
  <si>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</si>
  <si>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</si>
  <si>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</si>
  <si>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</si>
  <si>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</si>
  <si>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</si>
  <si>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</si>
  <si>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</si>
  <si>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</si>
  <si>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</si>
  <si>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</si>
  <si>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</si>
  <si>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</si>
  <si>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</si>
  <si>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</si>
  <si>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</si>
  <si>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</si>
  <si>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</si>
  <si>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</si>
  <si>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</si>
  <si>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</si>
  <si>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</si>
  <si>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</si>
  <si>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</si>
  <si>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</si>
  <si>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</si>
  <si>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</si>
  <si>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</si>
  <si>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</si>
  <si>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</si>
  <si>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</si>
  <si>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</si>
  <si>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</si>
  <si>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</si>
  <si>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</si>
  <si>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</si>
  <si>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</si>
  <si>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</si>
  <si>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</si>
  <si>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</si>
  <si>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</si>
  <si>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</si>
  <si>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</si>
  <si>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</si>
  <si>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</si>
  <si>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</si>
  <si>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</si>
  <si>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</si>
  <si>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</si>
  <si>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</si>
  <si>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</si>
  <si>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</si>
  <si>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</si>
  <si>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</si>
  <si>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</si>
  <si>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</si>
  <si>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</si>
  <si>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</si>
  <si>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</si>
  <si>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</si>
  <si>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</si>
  <si>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</si>
  <si>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</si>
  <si>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</si>
  <si>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</si>
  <si>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</si>
  <si>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</si>
  <si>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</si>
  <si>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</si>
  <si>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</si>
  <si>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</si>
  <si>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</si>
  <si>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</si>
  <si>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</si>
  <si>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</si>
  <si>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</si>
  <si>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</si>
  <si>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</si>
  <si>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</si>
  <si>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</si>
  <si>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</si>
  <si>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</si>
  <si>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</si>
  <si>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</si>
  <si>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</si>
  <si>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</si>
  <si>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</si>
  <si>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</si>
  <si>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</si>
  <si>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</si>
  <si>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</si>
  <si>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</si>
  <si>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</si>
  <si>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</si>
  <si>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</si>
  <si>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</si>
  <si>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</si>
  <si>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</si>
  <si>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</si>
  <si>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</si>
  <si>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</si>
  <si>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</si>
  <si>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</si>
  <si>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</si>
  <si>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</si>
  <si>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</si>
  <si>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</si>
  <si>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</si>
  <si>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</si>
  <si>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</si>
  <si>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</si>
  <si>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</si>
  <si>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</si>
  <si>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</si>
  <si>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</si>
  <si>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</si>
  <si>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</si>
  <si>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</si>
  <si>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</si>
  <si>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</si>
  <si>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</si>
  <si>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</si>
  <si>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</si>
  <si>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</si>
  <si>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</si>
  <si>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</si>
  <si>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</si>
  <si>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</si>
  <si>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</si>
  <si>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</si>
  <si>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</si>
  <si>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</si>
  <si>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</si>
  <si>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</si>
  <si>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</si>
  <si>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</si>
  <si>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</si>
  <si>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</si>
  <si>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</si>
  <si>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</si>
  <si>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</si>
  <si>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</si>
  <si>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</si>
  <si>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</si>
  <si>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</si>
  <si>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</si>
  <si>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</si>
  <si>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</si>
  <si>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</si>
  <si>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</si>
  <si>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</si>
  <si>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</si>
  <si>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</si>
  <si>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</si>
  <si>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</si>
  <si>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</si>
  <si>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</si>
  <si>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</si>
  <si>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</si>
  <si>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</si>
  <si>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</si>
  <si>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</si>
  <si>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</si>
  <si>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</si>
  <si>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</si>
  <si>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</si>
  <si>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</si>
  <si>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</si>
  <si>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</si>
  <si>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</si>
  <si>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</si>
  <si>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</si>
  <si>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</si>
  <si>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</si>
  <si>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</si>
  <si>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</si>
  <si>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</si>
  <si>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</si>
  <si>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</si>
  <si>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</si>
  <si>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</si>
  <si>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</si>
  <si>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</si>
  <si>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</si>
  <si>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</si>
  <si>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</si>
  <si>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</si>
  <si>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</si>
  <si>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</si>
  <si>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</si>
  <si>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</si>
  <si>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</si>
  <si>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</si>
  <si>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</si>
  <si>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</si>
  <si>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</si>
  <si>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</si>
  <si>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</si>
  <si>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</si>
  <si>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</si>
  <si>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</si>
  <si>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</si>
  <si>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</si>
  <si>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</si>
  <si>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</si>
  <si>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</si>
  <si>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</si>
  <si>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</si>
  <si>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</si>
  <si>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</si>
  <si>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</si>
  <si>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</si>
  <si>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</si>
  <si>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</si>
  <si>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</si>
  <si>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</si>
  <si>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</si>
  <si>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</si>
  <si>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</si>
  <si>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</si>
  <si>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</si>
  <si>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</si>
  <si>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</si>
  <si>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</si>
  <si>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</si>
  <si>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</si>
  <si>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</si>
  <si>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</si>
  <si>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</si>
  <si>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</si>
  <si>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</si>
  <si>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</si>
  <si>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</si>
  <si>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</si>
  <si>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</si>
  <si>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</si>
  <si>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</si>
  <si>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</si>
  <si>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</si>
  <si>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</si>
  <si>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</si>
  <si>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</si>
  <si>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</si>
  <si>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</si>
  <si>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</si>
  <si>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</si>
  <si>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</si>
  <si>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</si>
  <si>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</si>
  <si>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</si>
  <si>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</si>
  <si>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</si>
  <si>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</si>
  <si>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</si>
  <si>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</si>
  <si>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</si>
  <si>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</si>
  <si>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</si>
  <si>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</si>
  <si>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</si>
  <si>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</si>
  <si>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</si>
  <si>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</si>
  <si>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</si>
  <si>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</si>
  <si>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</si>
  <si>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</si>
  <si>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</si>
  <si>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</si>
  <si>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</si>
  <si>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</si>
  <si>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</si>
  <si>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</si>
  <si>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</si>
  <si>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</si>
  <si>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</si>
  <si>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</si>
  <si>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</si>
  <si>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</si>
  <si>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</si>
  <si>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</si>
  <si>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</si>
  <si>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</si>
  <si>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</si>
  <si>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</si>
  <si>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</si>
  <si>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</si>
  <si>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</si>
  <si>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</si>
  <si>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</si>
  <si>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</si>
  <si>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</si>
  <si>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</si>
  <si>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</si>
  <si>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</si>
  <si>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</si>
  <si>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</si>
  <si>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</si>
  <si>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</si>
  <si>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</si>
  <si>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</si>
  <si>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</si>
  <si>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</si>
  <si>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</si>
  <si>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</si>
  <si>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</si>
  <si>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</si>
  <si>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</si>
  <si>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</si>
  <si>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</si>
  <si>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</si>
  <si>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</si>
  <si>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</si>
  <si>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</si>
  <si>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</si>
  <si>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</si>
  <si>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</si>
  <si>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</si>
  <si>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</si>
  <si>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</si>
  <si>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</si>
  <si>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</si>
  <si>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</si>
  <si>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</si>
  <si>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</si>
  <si>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</si>
  <si>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</si>
  <si>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</si>
  <si>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</si>
  <si>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</si>
  <si>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</si>
  <si>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</si>
  <si>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</si>
  <si>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</si>
  <si>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</si>
  <si>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</si>
  <si>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</si>
  <si>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</si>
  <si>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</si>
  <si>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</si>
  <si>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</si>
  <si>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</si>
  <si>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</si>
  <si>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</si>
  <si>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</si>
  <si>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</si>
  <si>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</si>
  <si>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</si>
  <si>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</si>
  <si>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</si>
  <si>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</si>
  <si>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</si>
  <si>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</si>
  <si>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</si>
  <si>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</si>
  <si>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</si>
  <si>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</si>
  <si>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</si>
  <si>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</si>
  <si>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</si>
  <si>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</si>
  <si>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</si>
  <si>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</si>
  <si>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</si>
  <si>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</si>
  <si>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</si>
  <si>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</si>
  <si>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</si>
  <si>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</si>
  <si>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</si>
  <si>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</si>
  <si>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</si>
  <si>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</si>
  <si>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</si>
  <si>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</si>
  <si>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</si>
  <si>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</si>
  <si>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</si>
  <si>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</si>
  <si>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</si>
  <si>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</si>
  <si>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</si>
  <si>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</si>
  <si>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</si>
  <si>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</si>
  <si>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</si>
  <si>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</si>
  <si>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</si>
  <si>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</si>
  <si>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</si>
  <si>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</si>
  <si>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</si>
  <si>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</si>
  <si>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</si>
  <si>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</si>
  <si>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</si>
  <si>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</si>
  <si>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</si>
  <si>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</si>
  <si>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</si>
  <si>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</si>
  <si>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</si>
  <si>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</si>
  <si>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</si>
  <si>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</si>
  <si>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</si>
  <si>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</si>
  <si>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</si>
  <si>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</si>
  <si>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</si>
  <si>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</si>
  <si>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</si>
  <si>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</si>
  <si>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</si>
  <si>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</si>
  <si>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</si>
  <si>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</si>
  <si>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</si>
  <si>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</si>
  <si>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</si>
  <si>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</si>
  <si>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</si>
  <si>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</si>
  <si>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</si>
  <si>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</si>
  <si>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</si>
  <si>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</si>
  <si>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</si>
  <si>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</si>
  <si>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</si>
  <si>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</si>
  <si>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</si>
  <si>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</si>
  <si>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</si>
  <si>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</si>
  <si>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</si>
  <si>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</si>
  <si>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</si>
  <si>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</si>
  <si>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</si>
  <si>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</si>
  <si>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</si>
  <si>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</si>
  <si>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</si>
  <si>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</si>
  <si>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</si>
  <si>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</si>
  <si>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</si>
  <si>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</si>
  <si>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</si>
  <si>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</si>
  <si>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</si>
  <si>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</si>
  <si>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</si>
  <si>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</si>
  <si>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</si>
  <si>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</si>
  <si>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</si>
  <si>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</si>
  <si>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</si>
  <si>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</si>
  <si>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</si>
  <si>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</si>
  <si>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</si>
  <si>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</si>
  <si>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</si>
  <si>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</si>
  <si>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</si>
  <si>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</si>
  <si>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</si>
  <si>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</si>
  <si>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</si>
  <si>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</si>
  <si>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</si>
  <si>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</si>
  <si>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</si>
  <si>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</si>
  <si>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</si>
  <si>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</si>
  <si>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</si>
  <si>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</si>
  <si>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</si>
  <si>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</si>
  <si>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</si>
  <si>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</si>
  <si>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</si>
  <si>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</si>
  <si>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</si>
  <si>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</si>
  <si>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</si>
  <si>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</si>
  <si>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</si>
  <si>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</si>
  <si>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</si>
  <si>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</si>
  <si>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</si>
  <si>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</si>
  <si>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</si>
  <si>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</si>
  <si>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</si>
  <si>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</si>
  <si>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</si>
  <si>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</si>
  <si>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</si>
  <si>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</si>
  <si>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</si>
  <si>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</si>
  <si>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</si>
  <si>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</si>
  <si>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</si>
  <si>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</si>
  <si>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</si>
  <si>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</si>
  <si>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</si>
  <si>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</si>
  <si>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</si>
  <si>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</si>
  <si>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</si>
  <si>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</si>
  <si>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</si>
  <si>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</si>
  <si>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</si>
  <si>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</si>
  <si>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</si>
  <si>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</si>
  <si>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</si>
  <si>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</si>
  <si>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</si>
  <si>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</si>
  <si>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</si>
  <si>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</si>
  <si>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</si>
  <si>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</si>
  <si>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</si>
  <si>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</si>
  <si>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</si>
  <si>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</si>
  <si>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</si>
  <si>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</si>
  <si>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</si>
  <si>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</si>
  <si>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</si>
  <si>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</si>
  <si>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</si>
  <si>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</si>
  <si>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</si>
  <si>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</si>
  <si>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</si>
  <si>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</si>
  <si>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</si>
  <si>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</si>
  <si>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</si>
  <si>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</si>
  <si>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</si>
  <si>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</si>
  <si>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</si>
  <si>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</si>
  <si>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</si>
  <si>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</si>
  <si>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</si>
  <si>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</si>
  <si>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</si>
  <si>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</si>
  <si>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</si>
  <si>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</si>
  <si>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</si>
  <si>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</si>
  <si>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</si>
  <si>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</si>
  <si>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</si>
  <si>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</si>
  <si>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</si>
  <si>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</si>
  <si>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</si>
  <si>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</si>
  <si>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</si>
  <si>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</si>
  <si>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</si>
  <si>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</si>
  <si>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</si>
  <si>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</si>
  <si>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</si>
  <si>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</si>
  <si>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</si>
  <si>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</si>
  <si>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</si>
  <si>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</si>
  <si>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</si>
  <si>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</si>
  <si>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</si>
  <si>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</si>
  <si>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</si>
  <si>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</si>
  <si>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</si>
  <si>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</si>
  <si>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</si>
  <si>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</si>
  <si>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</si>
  <si>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</si>
  <si>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</si>
  <si>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</si>
  <si>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</si>
  <si>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</si>
  <si>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</si>
  <si>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</si>
  <si>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</si>
  <si>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</si>
  <si>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</si>
  <si>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</si>
  <si>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</si>
  <si>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</si>
  <si>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</si>
  <si>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</si>
  <si>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</si>
  <si>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</si>
  <si>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</si>
  <si>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</si>
  <si>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</si>
  <si>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</si>
  <si>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</si>
  <si>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</si>
  <si>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</si>
  <si>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</si>
  <si>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</si>
  <si>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</si>
  <si>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</si>
  <si>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</si>
  <si>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</si>
  <si>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</si>
  <si>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</si>
  <si>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</si>
  <si>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</si>
  <si>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</si>
  <si>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</si>
  <si>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</si>
  <si>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</si>
  <si>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</si>
  <si>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</si>
  <si>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</si>
  <si>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</si>
  <si>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</si>
  <si>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</si>
  <si>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</si>
  <si>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</si>
  <si>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</si>
  <si>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</si>
  <si>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</si>
  <si>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</si>
  <si>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</si>
  <si>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</si>
  <si>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</si>
  <si>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</si>
  <si>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</si>
  <si>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</si>
  <si>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</si>
  <si>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</si>
  <si>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</si>
  <si>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</si>
  <si>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</si>
  <si>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</si>
  <si>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</si>
  <si>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</si>
  <si>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</si>
  <si>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</si>
  <si>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</si>
  <si>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</si>
  <si>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</si>
  <si>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</si>
  <si>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</si>
  <si>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</si>
  <si>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</si>
  <si>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</si>
  <si>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</si>
  <si>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</si>
  <si>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</si>
  <si>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</si>
  <si>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</si>
  <si>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</si>
  <si>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</si>
  <si>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</si>
  <si>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</si>
  <si>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</si>
  <si>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</si>
  <si>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</si>
  <si>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</si>
  <si>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</si>
  <si>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</si>
  <si>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</si>
  <si>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</si>
  <si>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</si>
  <si>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</si>
  <si>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</si>
  <si>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</si>
  <si>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</si>
  <si>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</si>
  <si>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</si>
  <si>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</si>
  <si>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</si>
  <si>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</si>
  <si>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</si>
  <si>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</si>
  <si>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</si>
  <si>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</si>
  <si>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</si>
  <si>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</si>
  <si>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</si>
  <si>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</si>
  <si>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</si>
  <si>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</si>
  <si>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</si>
  <si>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</si>
  <si>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</si>
  <si>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</si>
  <si>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</si>
  <si>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</si>
  <si>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</si>
  <si>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</si>
  <si>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</si>
  <si>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</si>
  <si>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</si>
  <si>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</si>
  <si>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</si>
  <si>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</si>
  <si>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</si>
  <si>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</si>
  <si>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</si>
  <si>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</si>
  <si>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</si>
  <si>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</si>
  <si>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</si>
  <si>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</si>
  <si>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</si>
  <si>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</si>
  <si>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</si>
  <si>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</si>
  <si>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</si>
  <si>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</si>
  <si>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</si>
  <si>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</si>
  <si>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</si>
  <si>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</si>
  <si>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</si>
  <si>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</si>
  <si>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</si>
  <si>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</si>
  <si>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</si>
  <si>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</si>
  <si>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</si>
  <si>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</si>
  <si>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</si>
  <si>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</si>
  <si>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</si>
  <si>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</si>
  <si>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</si>
  <si>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</si>
  <si>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</si>
  <si>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</si>
  <si>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</si>
  <si>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</si>
  <si>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</si>
  <si>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</si>
  <si>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</si>
  <si>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</si>
  <si>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</si>
  <si>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</si>
  <si>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</si>
  <si>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</si>
  <si>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</si>
  <si>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</si>
  <si>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</si>
  <si>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</si>
  <si>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</si>
  <si>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</si>
  <si>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</si>
  <si>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</si>
  <si>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</si>
  <si>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</si>
  <si>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</si>
  <si>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</si>
  <si>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</si>
  <si>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</si>
  <si>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</si>
  <si>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</si>
  <si>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</si>
  <si>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</si>
  <si>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</si>
  <si>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</si>
  <si>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</si>
  <si>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</si>
  <si>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</si>
  <si>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</si>
  <si>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</si>
  <si>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</si>
  <si>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</si>
  <si>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</si>
  <si>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</si>
  <si>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</si>
  <si>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</si>
  <si>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</si>
  <si>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</si>
  <si>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</si>
  <si>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</si>
  <si>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</si>
  <si>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</si>
  <si>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</si>
  <si>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</si>
  <si>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</si>
  <si>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</si>
  <si>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</si>
  <si>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</si>
  <si>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</si>
  <si>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</si>
  <si>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</si>
  <si>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</si>
  <si>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</si>
  <si>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</si>
  <si>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</si>
  <si>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</si>
  <si>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</si>
  <si>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</si>
  <si>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</si>
  <si>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</si>
  <si>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</si>
  <si>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</si>
  <si>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</si>
  <si>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</si>
  <si>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</si>
  <si>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</si>
  <si>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</si>
  <si>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</si>
  <si>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</si>
  <si>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</si>
  <si>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</si>
  <si>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</si>
  <si>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</si>
  <si>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</si>
  <si>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</si>
  <si>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</si>
  <si>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</si>
  <si>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</si>
  <si>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</si>
  <si>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</si>
  <si>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</si>
  <si>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</si>
  <si>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</si>
  <si>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</si>
  <si>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</si>
  <si>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</si>
  <si>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</si>
  <si>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</si>
  <si>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</si>
  <si>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</si>
  <si>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</si>
  <si>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</si>
  <si>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</si>
  <si>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</si>
  <si>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</si>
  <si>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</si>
  <si>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</si>
  <si>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</si>
  <si>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</si>
  <si>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</si>
  <si>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</si>
  <si>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</si>
  <si>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</si>
  <si>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</si>
  <si>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</si>
  <si>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</si>
  <si>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</si>
  <si>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</si>
  <si>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</si>
  <si>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</si>
  <si>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</si>
  <si>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</si>
  <si>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</si>
  <si>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</si>
  <si>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</si>
  <si>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</si>
  <si>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</si>
  <si>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</si>
  <si>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</si>
  <si>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</si>
  <si>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</si>
  <si>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</si>
  <si>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</si>
  <si>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</si>
  <si>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</si>
  <si>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</si>
  <si>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</si>
  <si>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</si>
  <si>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</si>
  <si>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</si>
  <si>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</si>
  <si>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</si>
  <si>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</si>
  <si>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</si>
  <si>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</si>
  <si>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</si>
  <si>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</si>
  <si>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</si>
  <si>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</si>
  <si>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</si>
  <si>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</si>
  <si>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</si>
  <si>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</si>
  <si>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</si>
  <si>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</si>
  <si>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</si>
  <si>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</si>
  <si>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</si>
  <si>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</si>
  <si>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</si>
  <si>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</si>
  <si>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</si>
  <si>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</si>
  <si>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</si>
  <si>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</si>
  <si>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</si>
  <si>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</si>
  <si>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</si>
  <si>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</si>
  <si>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</si>
  <si>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</si>
  <si>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</si>
  <si>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</si>
  <si>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</si>
  <si>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</si>
  <si>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</si>
  <si>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</si>
  <si>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</si>
  <si>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</si>
  <si>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</si>
  <si>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</si>
  <si>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</si>
  <si>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</si>
  <si>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</si>
  <si>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</si>
  <si>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</si>
  <si>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</si>
  <si>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</si>
  <si>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</si>
  <si>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</si>
  <si>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</si>
  <si>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</si>
  <si>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</si>
  <si>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</si>
  <si>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</si>
  <si>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</si>
  <si>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</si>
  <si>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</si>
  <si>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</si>
  <si>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</si>
  <si>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</si>
  <si>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</si>
  <si>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</si>
  <si>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</si>
  <si>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</si>
  <si>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</si>
  <si>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</si>
  <si>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</si>
  <si>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</si>
  <si>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</si>
  <si>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</si>
  <si>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</si>
  <si>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</si>
  <si>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</si>
  <si>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</si>
  <si>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</si>
  <si>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</si>
  <si>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</si>
  <si>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</si>
  <si>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</si>
  <si>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</si>
  <si>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</si>
  <si>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</si>
  <si>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</si>
  <si>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</si>
  <si>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</si>
  <si>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</si>
  <si>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</si>
  <si>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</si>
  <si>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</si>
  <si>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</si>
  <si>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</si>
  <si>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</si>
  <si>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</si>
  <si>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</si>
  <si>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</si>
  <si>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</si>
  <si>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</si>
  <si>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</si>
  <si>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</si>
  <si>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</si>
  <si>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</si>
  <si>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</si>
  <si>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</si>
  <si>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</si>
  <si>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</si>
  <si>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</si>
  <si>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</si>
  <si>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</si>
  <si>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</si>
  <si>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</si>
  <si>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</si>
  <si>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</si>
  <si>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</si>
  <si>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</si>
  <si>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</si>
  <si>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</si>
  <si>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</si>
  <si>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</si>
  <si>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</si>
  <si>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</si>
  <si>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</si>
  <si>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</si>
  <si>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</si>
  <si>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</si>
  <si>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</si>
  <si>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</si>
  <si>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</si>
  <si>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</si>
  <si>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</si>
  <si>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</si>
  <si>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</si>
  <si>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</si>
  <si>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</si>
  <si>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</si>
  <si>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</si>
  <si>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</si>
  <si>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</si>
  <si>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</si>
  <si>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</si>
  <si>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</si>
  <si>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</si>
  <si>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</si>
  <si>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</si>
  <si>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</si>
  <si>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</si>
  <si>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</si>
  <si>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</si>
  <si>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</si>
  <si>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</si>
  <si>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</si>
  <si>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</si>
  <si>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</si>
  <si>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</si>
  <si>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</si>
  <si>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</si>
  <si>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</si>
  <si>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</si>
  <si>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</si>
  <si>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</si>
  <si>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</si>
  <si>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</si>
  <si>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</si>
  <si>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</si>
  <si>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</si>
  <si>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</si>
  <si>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</si>
  <si>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</si>
  <si>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</si>
  <si>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</si>
  <si>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</si>
  <si>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</si>
  <si>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</si>
  <si>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</si>
  <si>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</si>
  <si>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</si>
  <si>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</si>
  <si>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</si>
  <si>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</si>
  <si>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</si>
  <si>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</si>
  <si>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</si>
  <si>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</si>
  <si>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</si>
  <si>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</si>
  <si>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</si>
  <si>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</si>
  <si>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</si>
  <si>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</si>
  <si>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</si>
  <si>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</si>
  <si>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</si>
  <si>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</si>
  <si>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</si>
  <si>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</si>
  <si>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</si>
  <si>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</si>
  <si>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</si>
  <si>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</si>
  <si>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</si>
  <si>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</si>
  <si>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</si>
  <si>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</si>
  <si>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</si>
  <si>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</si>
  <si>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</si>
  <si>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</si>
  <si>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</si>
  <si>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</si>
  <si>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</si>
  <si>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</si>
  <si>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</si>
  <si>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</si>
  <si>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</si>
  <si>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</si>
  <si>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</si>
  <si>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</si>
  <si>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</si>
  <si>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</si>
  <si>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</si>
  <si>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</si>
  <si>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</si>
  <si>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</si>
  <si>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</si>
  <si>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</si>
  <si>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</si>
  <si>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</si>
  <si>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</si>
  <si>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</si>
  <si>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</si>
  <si>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</si>
  <si>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</si>
  <si>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</si>
  <si>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</si>
  <si>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</si>
  <si>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</si>
  <si>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</si>
  <si>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</si>
  <si>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</si>
  <si>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</si>
  <si>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</si>
  <si>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</si>
  <si>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</si>
  <si>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</si>
  <si>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</si>
  <si>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</si>
  <si>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</si>
  <si>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</si>
  <si>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</si>
  <si>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</si>
  <si>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</si>
  <si>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</si>
  <si>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</si>
  <si>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</si>
  <si>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</si>
  <si>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</si>
  <si>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</si>
  <si>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</si>
  <si>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</si>
  <si>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</si>
  <si>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</si>
  <si>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</si>
  <si>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</si>
  <si>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</si>
  <si>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</si>
  <si>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</si>
  <si>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</si>
  <si>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</si>
  <si>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</si>
  <si>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</si>
  <si>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</si>
  <si>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</si>
  <si>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</si>
  <si>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</si>
  <si>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</si>
  <si>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</si>
  <si>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</si>
  <si>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</si>
  <si>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</si>
  <si>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</si>
  <si>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</si>
  <si>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</si>
  <si>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</si>
  <si>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</si>
  <si>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</si>
  <si>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</si>
  <si>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</si>
  <si>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</si>
  <si>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</si>
  <si>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</si>
  <si>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</si>
  <si>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</si>
  <si>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</si>
  <si>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</si>
  <si>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</si>
  <si>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</si>
  <si>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</si>
  <si>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</si>
  <si>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</si>
  <si>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</si>
  <si>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</si>
  <si>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</si>
  <si>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</si>
  <si>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</si>
  <si>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</si>
  <si>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</si>
  <si>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</si>
  <si>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</si>
  <si>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</si>
  <si>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</si>
  <si>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</si>
  <si>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</si>
  <si>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</si>
  <si>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</si>
  <si>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</si>
  <si>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</si>
  <si>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</si>
  <si>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</si>
  <si>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</si>
  <si>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</si>
  <si>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</si>
  <si>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</si>
  <si>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</si>
  <si>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</si>
  <si>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</si>
  <si>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</si>
  <si>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</si>
  <si>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</si>
  <si>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</si>
  <si>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</si>
  <si>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</si>
  <si>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</si>
  <si>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</si>
  <si>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</si>
  <si>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</si>
  <si>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</si>
  <si>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</si>
  <si>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</si>
  <si>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</si>
  <si>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</si>
  <si>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</si>
  <si>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</si>
  <si>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</si>
  <si>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</si>
  <si>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</si>
  <si>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</si>
  <si>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</si>
  <si>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</si>
  <si>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</si>
  <si>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</si>
  <si>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</si>
  <si>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</si>
  <si>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</si>
  <si>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</si>
  <si>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</si>
  <si>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</si>
  <si>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</si>
  <si>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</si>
  <si>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</si>
  <si>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</si>
  <si>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</si>
  <si>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</si>
  <si>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</si>
  <si>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</si>
  <si>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</si>
  <si>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</si>
  <si>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</si>
  <si>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</si>
  <si>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</si>
  <si>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</si>
  <si>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</si>
  <si>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</si>
  <si>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</si>
  <si>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</si>
  <si>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</si>
  <si>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</si>
  <si>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</si>
  <si>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</si>
  <si>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</si>
  <si>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</si>
  <si>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</si>
  <si>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</si>
  <si>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</si>
  <si>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</si>
  <si>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</si>
  <si>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</si>
  <si>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</si>
  <si>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</si>
  <si>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</si>
  <si>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</si>
  <si>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</si>
  <si>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</si>
  <si>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</si>
  <si>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</si>
  <si>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</si>
  <si>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</si>
  <si>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</si>
  <si>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</si>
  <si>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</si>
  <si>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</si>
  <si>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</si>
  <si>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</si>
  <si>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</si>
  <si>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</si>
  <si>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</si>
  <si>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</si>
  <si>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</si>
  <si>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</si>
  <si>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</si>
  <si>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</si>
  <si>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</si>
  <si>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</si>
  <si>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</si>
  <si>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</si>
  <si>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</si>
  <si>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</si>
  <si>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</si>
  <si>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</si>
  <si>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</si>
  <si>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</si>
  <si>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</si>
  <si>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</si>
  <si>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</si>
  <si>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</si>
  <si>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</si>
  <si>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</si>
  <si>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</si>
  <si>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</si>
  <si>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</si>
  <si>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</si>
  <si>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</si>
  <si>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</si>
  <si>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</si>
  <si>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</si>
  <si>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</si>
  <si>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</si>
  <si>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</si>
  <si>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</si>
  <si>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</si>
  <si>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</si>
  <si>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</si>
  <si>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</si>
  <si>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</si>
  <si>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</si>
  <si>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</si>
  <si>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</si>
  <si>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</si>
  <si>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</si>
  <si>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</si>
  <si>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</si>
  <si>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</si>
  <si>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</si>
  <si>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</si>
  <si>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</si>
  <si>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</si>
  <si>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</si>
  <si>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</si>
  <si>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</si>
  <si>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</si>
  <si>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</si>
  <si>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</si>
  <si>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</si>
  <si>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</si>
  <si>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</si>
  <si>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</si>
  <si>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</si>
  <si>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</si>
  <si>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</si>
  <si>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</si>
  <si>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</si>
  <si>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</si>
  <si>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</si>
  <si>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</si>
  <si>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</si>
  <si>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</si>
  <si>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</si>
  <si>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</si>
  <si>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</si>
  <si>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</si>
  <si>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</si>
  <si>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</si>
  <si>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</si>
  <si>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</si>
  <si>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</si>
  <si>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</si>
  <si>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</si>
  <si>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</si>
  <si>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</si>
  <si>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</si>
  <si>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</si>
  <si>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</si>
  <si>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</si>
  <si>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</si>
  <si>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</si>
  <si>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</si>
  <si>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</si>
  <si>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</si>
  <si>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</si>
  <si>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</si>
  <si>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</si>
  <si>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</si>
  <si>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</si>
  <si>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</si>
  <si>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</si>
  <si>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</si>
  <si>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</si>
  <si>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</si>
  <si>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</si>
  <si>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</si>
  <si>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</si>
  <si>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</si>
  <si>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</si>
  <si>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</si>
  <si>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</si>
  <si>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</si>
  <si>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</si>
  <si>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</si>
  <si>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</si>
  <si>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</si>
  <si>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</si>
  <si>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</si>
  <si>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</si>
  <si>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</si>
  <si>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</si>
  <si>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</si>
  <si>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</si>
  <si>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</si>
  <si>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</si>
  <si>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</si>
  <si>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</si>
  <si>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</si>
  <si>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</si>
  <si>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</si>
  <si>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</si>
  <si>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</si>
  <si>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</si>
  <si>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</si>
  <si>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</si>
  <si>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</si>
  <si>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</si>
  <si>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</si>
  <si>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</si>
  <si>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</si>
  <si>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</si>
  <si>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</si>
  <si>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</si>
  <si>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</si>
  <si>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</si>
  <si>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</si>
  <si>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</si>
  <si>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</si>
  <si>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</si>
  <si>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</si>
  <si>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</si>
  <si>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</si>
  <si>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</si>
  <si>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</si>
  <si>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</si>
  <si>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</si>
  <si>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</si>
  <si>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</si>
  <si>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</si>
  <si>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</si>
  <si>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</si>
  <si>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</si>
  <si>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</si>
  <si>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</si>
  <si>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</si>
  <si>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</si>
  <si>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</si>
  <si>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</si>
  <si>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</si>
  <si>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</si>
  <si>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</si>
  <si>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</si>
  <si>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</si>
  <si>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</si>
  <si>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</si>
  <si>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</si>
  <si>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</si>
  <si>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</si>
  <si>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</si>
  <si>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</si>
  <si>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</si>
  <si>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</si>
  <si>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</si>
  <si>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</si>
  <si>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</si>
  <si>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</si>
  <si>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</si>
  <si>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</si>
  <si>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</si>
  <si>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</si>
  <si>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</si>
  <si>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</si>
  <si>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</si>
  <si>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</si>
  <si>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</si>
  <si>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</si>
  <si>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</si>
  <si>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</si>
  <si>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</si>
  <si>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</si>
  <si>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</si>
  <si>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</si>
  <si>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</si>
  <si>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</si>
  <si>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</si>
  <si>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</si>
  <si>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</si>
  <si>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</si>
  <si>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</si>
  <si>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</si>
  <si>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</si>
  <si>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</si>
  <si>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</si>
  <si>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</si>
  <si>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</si>
  <si>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</si>
  <si>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</si>
  <si>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</si>
  <si>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</si>
  <si>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</si>
  <si>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</si>
  <si>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</si>
  <si>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</si>
  <si>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</si>
  <si>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</si>
  <si>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</si>
  <si>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</si>
  <si>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</si>
  <si>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</si>
  <si>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</si>
  <si>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</si>
  <si>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</si>
  <si>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</si>
  <si>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</si>
  <si>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</si>
  <si>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</si>
  <si>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</si>
  <si>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</si>
  <si>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</si>
  <si>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</si>
  <si>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</si>
  <si>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</si>
  <si>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</si>
  <si>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</si>
  <si>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</si>
  <si>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</si>
  <si>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</si>
  <si>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</si>
  <si>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</si>
  <si>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</si>
  <si>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</si>
  <si>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</si>
  <si>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</si>
  <si>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</si>
  <si>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</si>
  <si>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</si>
  <si>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</si>
  <si>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</si>
  <si>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</si>
  <si>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</si>
  <si>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</si>
  <si>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</si>
  <si>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</si>
  <si>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</si>
  <si>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</si>
  <si>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</si>
  <si>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</si>
  <si>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</si>
  <si>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</si>
  <si>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</si>
  <si>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</si>
  <si>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</si>
  <si>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</si>
  <si>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</si>
  <si>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</si>
  <si>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</si>
  <si>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</si>
  <si>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</si>
  <si>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</si>
  <si>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</si>
  <si>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</si>
  <si>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</si>
  <si>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</si>
  <si>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</si>
  <si>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</si>
  <si>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</si>
  <si>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</si>
  <si>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</si>
  <si>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</si>
  <si>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</si>
  <si>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</si>
  <si>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</si>
  <si>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</si>
  <si>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</si>
  <si>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</si>
  <si>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</si>
  <si>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</si>
  <si>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</si>
  <si>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</si>
  <si>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</si>
  <si>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</si>
  <si>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</si>
  <si>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</si>
  <si>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</si>
  <si>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</si>
  <si>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</si>
  <si>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</si>
  <si>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</si>
  <si>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</si>
  <si>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</si>
  <si>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</si>
  <si>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</si>
  <si>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</si>
  <si>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</si>
  <si>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</si>
  <si>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</si>
  <si>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</si>
  <si>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</si>
  <si>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</si>
  <si>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</si>
  <si>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</si>
  <si>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</si>
  <si>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</si>
  <si>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</si>
  <si>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</si>
  <si>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</si>
  <si>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</si>
  <si>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</si>
  <si>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</si>
  <si>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</si>
  <si>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</si>
  <si>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</si>
  <si>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</si>
  <si>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</si>
  <si>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</si>
  <si>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</si>
  <si>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</si>
  <si>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</si>
  <si>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</si>
  <si>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</si>
  <si>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</si>
  <si>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</si>
  <si>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</si>
  <si>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</si>
  <si>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</si>
  <si>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</si>
  <si>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</si>
  <si>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</si>
  <si>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</si>
  <si>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</si>
  <si>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</si>
  <si>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</si>
  <si>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</si>
  <si>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</si>
  <si>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</si>
  <si>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</si>
  <si>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</si>
  <si>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</si>
  <si>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</si>
  <si>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</si>
  <si>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</si>
  <si>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</si>
  <si>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</si>
  <si>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</si>
  <si>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</si>
  <si>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</si>
  <si>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</si>
  <si>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</si>
  <si>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</si>
  <si>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</si>
  <si>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</si>
  <si>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</si>
  <si>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</si>
  <si>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</si>
  <si>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</si>
  <si>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</si>
  <si>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</si>
  <si>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</si>
  <si>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</si>
  <si>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</si>
  <si>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</si>
  <si>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</si>
  <si>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</si>
  <si>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</si>
  <si>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</si>
  <si>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</si>
  <si>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</si>
  <si>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</si>
  <si>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</si>
  <si>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</si>
  <si>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</si>
  <si>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</si>
  <si>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</si>
  <si>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</si>
  <si>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</si>
  <si>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</si>
  <si>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</si>
  <si>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</si>
  <si>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</si>
  <si>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</si>
  <si>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</si>
  <si>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</si>
  <si>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</si>
  <si>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</si>
  <si>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</si>
  <si>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</si>
  <si>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</si>
  <si>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</si>
  <si>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</si>
  <si>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</si>
  <si>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</si>
  <si>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</si>
  <si>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</si>
  <si>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</si>
  <si>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</si>
  <si>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</si>
  <si>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</si>
  <si>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</si>
  <si>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</si>
  <si>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</si>
  <si>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</si>
  <si>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</si>
  <si>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</si>
  <si>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</si>
  <si>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</si>
  <si>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</si>
  <si>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</si>
  <si>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</si>
  <si>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</si>
  <si>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</si>
  <si>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</si>
  <si>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</si>
  <si>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</si>
  <si>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</si>
  <si>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</si>
  <si>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</si>
  <si>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</si>
  <si>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</si>
  <si>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</si>
  <si>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</si>
  <si>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</si>
  <si>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</si>
  <si>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</si>
  <si>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</si>
  <si>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</si>
  <si>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</si>
  <si>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</si>
  <si>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</si>
  <si>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</si>
  <si>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</si>
  <si>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</si>
  <si>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</si>
  <si>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</si>
  <si>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</si>
  <si>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</si>
  <si>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</si>
  <si>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</si>
  <si>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</si>
  <si>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</si>
  <si>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</si>
  <si>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</si>
  <si>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</si>
  <si>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</si>
  <si>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</si>
  <si>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</si>
  <si>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</si>
  <si>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</si>
  <si>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</si>
  <si>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</si>
  <si>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</si>
  <si>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</si>
  <si>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</si>
  <si>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</si>
  <si>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</si>
  <si>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</si>
  <si>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</si>
  <si>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</si>
  <si>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</si>
  <si>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</si>
  <si>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</si>
  <si>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</si>
  <si>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</si>
  <si>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</si>
  <si>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</si>
  <si>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</si>
  <si>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</si>
  <si>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</si>
  <si>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</si>
  <si>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</si>
  <si>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</si>
  <si>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</si>
  <si>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</si>
  <si>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</si>
  <si>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</si>
  <si>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</si>
  <si>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</si>
  <si>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</si>
  <si>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</si>
  <si>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</si>
  <si>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</si>
  <si>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</si>
  <si>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</si>
  <si>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</si>
  <si>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</si>
  <si>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</si>
  <si>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</si>
  <si>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</si>
  <si>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</si>
  <si>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</si>
  <si>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</si>
  <si>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</si>
  <si>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</si>
  <si>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</si>
  <si>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</si>
  <si>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</si>
  <si>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</si>
  <si>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</si>
  <si>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</si>
  <si>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</si>
  <si>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</si>
  <si>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</si>
  <si>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</si>
  <si>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</si>
  <si>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</si>
  <si>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</si>
  <si>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</si>
  <si>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</si>
  <si>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</si>
  <si>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</si>
  <si>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</si>
  <si>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</si>
  <si>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</si>
  <si>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</si>
  <si>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</si>
  <si>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</si>
  <si>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</si>
  <si>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</si>
  <si>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</si>
  <si>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</si>
  <si>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</si>
  <si>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</si>
  <si>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</si>
  <si>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</si>
  <si>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</si>
  <si>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</si>
  <si>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</si>
  <si>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</si>
  <si>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</si>
  <si>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</si>
  <si>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</si>
  <si>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</si>
  <si>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</si>
  <si>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</si>
  <si>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</si>
  <si>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</si>
  <si>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</si>
  <si>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</si>
  <si>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</si>
  <si>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</si>
  <si>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</si>
  <si>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</si>
  <si>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</si>
  <si>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</si>
  <si>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</si>
  <si>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</si>
  <si>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</si>
  <si>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</si>
  <si>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</si>
  <si>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</si>
  <si>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</si>
  <si>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</si>
  <si>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</si>
  <si>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</si>
  <si>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</si>
  <si>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</si>
  <si>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</si>
  <si>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</si>
  <si>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</si>
  <si>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</si>
  <si>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</si>
  <si>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</si>
  <si>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</si>
  <si>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</si>
  <si>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</si>
  <si>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</si>
  <si>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</si>
  <si>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</si>
  <si>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</si>
  <si>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</si>
  <si>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</si>
  <si>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</si>
  <si>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</si>
  <si>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</si>
  <si>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</si>
  <si>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</si>
  <si>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</si>
  <si>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</si>
  <si>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</si>
  <si>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</si>
  <si>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</si>
  <si>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</si>
  <si>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</si>
  <si>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</si>
  <si>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</si>
  <si>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</si>
  <si>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</si>
  <si>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</si>
  <si>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</si>
  <si>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</si>
  <si>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</si>
  <si>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</si>
  <si>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</si>
  <si>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</si>
  <si>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</si>
  <si>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</si>
  <si>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</si>
  <si>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</si>
  <si>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</si>
  <si>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</si>
  <si>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</si>
  <si>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</si>
  <si>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</si>
  <si>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</si>
  <si>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</si>
  <si>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</si>
  <si>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</si>
  <si>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</si>
  <si>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</si>
  <si>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</si>
  <si>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</si>
  <si>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</si>
  <si>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</si>
  <si>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</si>
  <si>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</si>
  <si>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</si>
  <si>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</si>
  <si>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</si>
  <si>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</si>
  <si>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</si>
  <si>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</si>
  <si>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</si>
  <si>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</si>
  <si>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</si>
  <si>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</si>
  <si>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</si>
  <si>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</si>
  <si>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</si>
  <si>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</si>
  <si>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</si>
  <si>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</si>
  <si>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</si>
  <si>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</si>
  <si>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</si>
  <si>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</si>
  <si>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</si>
  <si>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</si>
  <si>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</si>
  <si>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</si>
  <si>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</si>
  <si>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</si>
  <si>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</si>
  <si>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</si>
  <si>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</si>
  <si>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</si>
  <si>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</si>
  <si>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</si>
  <si>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</si>
  <si>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</si>
  <si>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</si>
  <si>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</si>
  <si>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</si>
  <si>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</si>
  <si>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</si>
  <si>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</si>
  <si>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</si>
  <si>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</si>
  <si>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</si>
  <si>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</si>
  <si>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</si>
  <si>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</si>
  <si>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</si>
  <si>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</si>
  <si>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</si>
  <si>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</si>
  <si>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</si>
  <si>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</si>
  <si>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</si>
  <si>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</si>
  <si>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</si>
  <si>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</si>
  <si>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</si>
  <si>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</si>
  <si>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</si>
  <si>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</si>
  <si>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</si>
  <si>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</si>
  <si>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</si>
  <si>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</si>
  <si>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</si>
  <si>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</si>
  <si>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</si>
  <si>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</si>
  <si>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</si>
  <si>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</si>
  <si>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</si>
  <si>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</si>
  <si>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</si>
  <si>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</si>
  <si>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</si>
  <si>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</si>
  <si>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</si>
  <si>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</si>
  <si>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</si>
  <si>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</si>
  <si>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</si>
  <si>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</si>
  <si>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</si>
  <si>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</si>
  <si>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</si>
  <si>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</si>
  <si>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</si>
  <si>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</si>
  <si>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</si>
  <si>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</si>
  <si>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</si>
  <si>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</si>
  <si>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</si>
  <si>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</si>
  <si>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</si>
  <si>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</si>
  <si>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</si>
  <si>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</si>
  <si>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</si>
  <si>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</si>
  <si>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</si>
  <si>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</si>
  <si>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</si>
  <si>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</si>
  <si>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</si>
  <si>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</si>
  <si>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</si>
  <si>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</si>
  <si>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</si>
  <si>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</si>
  <si>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</si>
  <si>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</si>
  <si>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</si>
  <si>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</si>
  <si>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</si>
  <si>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</si>
  <si>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</si>
  <si>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</si>
  <si>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</si>
  <si>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</si>
  <si>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</si>
  <si>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</si>
  <si>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</si>
  <si>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</si>
  <si>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</si>
  <si>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</si>
  <si>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</si>
  <si>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</si>
  <si>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</si>
  <si>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</si>
  <si>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</si>
  <si>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</si>
  <si>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</si>
  <si>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</si>
  <si>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</si>
  <si>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</si>
  <si>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</si>
  <si>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</si>
  <si>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</si>
  <si>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</si>
  <si>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</si>
  <si>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</si>
  <si>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</si>
  <si>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</si>
  <si>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</si>
  <si>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</si>
  <si>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</si>
  <si>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</si>
  <si>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</si>
  <si>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</si>
  <si>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</si>
  <si>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</si>
  <si>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</si>
  <si>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</si>
  <si>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</si>
  <si>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</si>
  <si>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</si>
  <si>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</si>
  <si>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</si>
  <si>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</si>
  <si>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</si>
  <si>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</si>
  <si>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</si>
  <si>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</si>
  <si>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</si>
  <si>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</si>
  <si>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</si>
  <si>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</si>
  <si>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</si>
  <si>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</si>
  <si>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</si>
  <si>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</si>
  <si>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</si>
  <si>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</si>
  <si>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</si>
  <si>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</si>
  <si>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</si>
  <si>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</si>
  <si>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</si>
  <si>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</si>
  <si>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</si>
  <si>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</si>
  <si>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</si>
  <si>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</si>
  <si>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</si>
  <si>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</si>
  <si>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</si>
  <si>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</si>
  <si>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</si>
  <si>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</si>
  <si>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</si>
  <si>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</si>
  <si>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</si>
  <si>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</si>
  <si>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</si>
  <si>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</si>
  <si>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</si>
  <si>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</si>
  <si>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</si>
  <si>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</si>
  <si>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</si>
  <si>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</si>
  <si>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</si>
  <si>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</si>
  <si>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</si>
  <si>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</si>
  <si>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</si>
  <si>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</si>
  <si>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</si>
  <si>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</si>
  <si>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</si>
  <si>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</si>
  <si>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</si>
  <si>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</si>
  <si>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</si>
  <si>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</si>
  <si>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</si>
  <si>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</si>
  <si>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</si>
  <si>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</si>
  <si>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</si>
  <si>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</si>
  <si>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</si>
  <si>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</si>
  <si>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</si>
  <si>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</si>
  <si>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</si>
  <si>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</si>
  <si>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</si>
  <si>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</si>
  <si>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</si>
  <si>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</si>
  <si>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</si>
  <si>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</si>
  <si>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</si>
  <si>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</si>
  <si>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</si>
  <si>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</si>
  <si>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</si>
  <si>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</si>
  <si>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</si>
  <si>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</si>
  <si>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</si>
  <si>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</si>
  <si>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</si>
  <si>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</si>
  <si>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</si>
  <si>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</si>
  <si>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</si>
  <si>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</si>
  <si>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</si>
  <si>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</si>
  <si>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</si>
  <si>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</si>
  <si>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</si>
  <si>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</si>
  <si>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</si>
  <si>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</si>
  <si>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</si>
  <si>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</si>
  <si>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</si>
  <si>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</si>
  <si>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</si>
  <si>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</si>
  <si>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</si>
  <si>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</si>
  <si>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</si>
  <si>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</si>
  <si>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</si>
  <si>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</si>
  <si>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</si>
  <si>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</si>
  <si>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</si>
  <si>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</si>
  <si>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</si>
  <si>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</si>
  <si>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</si>
  <si>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</si>
  <si>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</si>
  <si>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</si>
  <si>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</si>
  <si>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</si>
  <si>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</si>
  <si>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</si>
  <si>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</si>
  <si>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</si>
  <si>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</si>
  <si>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</si>
  <si>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</si>
  <si>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</si>
  <si>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</si>
  <si>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</si>
  <si>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</si>
  <si>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</si>
  <si>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</si>
  <si>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</si>
  <si>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</si>
  <si>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</si>
  <si>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</si>
  <si>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</si>
  <si>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</si>
  <si>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</si>
  <si>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</si>
  <si>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</si>
  <si>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</si>
  <si>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</si>
  <si>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</si>
  <si>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</si>
  <si>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</si>
  <si>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</si>
  <si>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</si>
  <si>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</si>
  <si>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</si>
  <si>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</si>
  <si>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</si>
  <si>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</si>
  <si>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</si>
  <si>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</si>
  <si>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</si>
  <si>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</si>
  <si>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</si>
  <si>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</si>
  <si>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</si>
  <si>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</si>
  <si>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</si>
  <si>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</si>
  <si>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</si>
  <si>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</si>
  <si>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</si>
  <si>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</si>
  <si>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</si>
  <si>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</si>
  <si>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</si>
  <si>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</si>
  <si>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</si>
  <si>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</si>
  <si>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</si>
  <si>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</si>
  <si>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</si>
  <si>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</si>
  <si>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</si>
  <si>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</si>
  <si>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</si>
  <si>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</si>
  <si>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</si>
  <si>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</si>
  <si>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</si>
  <si>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</si>
  <si>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</si>
  <si>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</si>
  <si>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</si>
  <si>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</si>
  <si>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</si>
  <si>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</si>
  <si>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</si>
  <si>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</si>
  <si>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</si>
  <si>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</si>
  <si>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</si>
  <si>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</si>
  <si>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</si>
  <si>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</si>
  <si>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</si>
  <si>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</si>
  <si>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</si>
  <si>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</si>
  <si>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</si>
  <si>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</si>
  <si>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</si>
  <si>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</si>
  <si>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</si>
  <si>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</si>
  <si>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</si>
  <si>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</si>
  <si>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</si>
  <si>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</si>
  <si>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</si>
  <si>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</si>
  <si>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</si>
  <si>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</si>
  <si>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</si>
  <si>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</si>
  <si>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</si>
  <si>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</si>
  <si>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</si>
  <si>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</si>
  <si>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</si>
  <si>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</si>
  <si>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</si>
  <si>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</si>
  <si>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</si>
  <si>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</si>
  <si>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</si>
  <si>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</si>
  <si>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</si>
  <si>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</si>
  <si>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</si>
  <si>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</si>
  <si>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</si>
  <si>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</si>
  <si>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</si>
  <si>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</si>
  <si>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</si>
  <si>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</si>
  <si>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</si>
  <si>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</si>
  <si>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</si>
  <si>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</si>
  <si>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</si>
  <si>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</si>
  <si>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</si>
  <si>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</si>
  <si>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</si>
  <si>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</si>
  <si>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</si>
  <si>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</si>
  <si>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</si>
  <si>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</si>
  <si>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</si>
  <si>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</si>
  <si>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</si>
  <si>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</si>
  <si>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</si>
  <si>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</si>
  <si>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</si>
  <si>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</si>
  <si>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</si>
  <si>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</si>
  <si>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</si>
  <si>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</si>
  <si>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</si>
  <si>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</si>
  <si>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</si>
  <si>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</si>
  <si>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</si>
  <si>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</si>
  <si>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</si>
  <si>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</si>
  <si>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</si>
  <si>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</si>
  <si>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</si>
  <si>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</si>
  <si>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</si>
  <si>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</si>
  <si>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</si>
  <si>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</si>
  <si>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</si>
  <si>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</si>
  <si>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</si>
  <si>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</si>
  <si>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</si>
  <si>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</si>
  <si>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</si>
  <si>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</si>
  <si>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</si>
  <si>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</si>
  <si>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</si>
  <si>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</si>
  <si>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</si>
  <si>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</si>
  <si>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</si>
  <si>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</si>
  <si>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</si>
  <si>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</si>
  <si>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</si>
  <si>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</si>
  <si>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</si>
  <si>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</si>
  <si>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</si>
  <si>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</si>
  <si>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</si>
  <si>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</si>
  <si>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</si>
  <si>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</si>
  <si>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</si>
  <si>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</si>
  <si>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</si>
  <si>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</si>
  <si>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</si>
  <si>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</si>
  <si>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</si>
  <si>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</si>
  <si>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</si>
  <si>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</si>
  <si>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</si>
  <si>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</si>
  <si>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</si>
  <si>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</si>
  <si>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</si>
  <si>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</si>
  <si>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</si>
  <si>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</si>
  <si>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</si>
  <si>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</si>
  <si>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</si>
  <si>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</si>
  <si>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</si>
  <si>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</si>
  <si>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</si>
  <si>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</si>
  <si>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</si>
  <si>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</si>
  <si>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</si>
  <si>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</si>
  <si>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</si>
  <si>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</si>
  <si>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</si>
  <si>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</si>
  <si>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</si>
  <si>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</si>
  <si>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</si>
  <si>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</si>
  <si>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</si>
  <si>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</si>
  <si>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</si>
  <si>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</si>
  <si>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</si>
  <si>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</si>
  <si>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</si>
  <si>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</si>
  <si>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</si>
  <si>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</si>
  <si>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</si>
  <si>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</si>
  <si>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</si>
  <si>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</si>
  <si>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</si>
  <si>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</si>
  <si>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</si>
  <si>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</si>
  <si>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</si>
  <si>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</si>
  <si>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</si>
  <si>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</si>
  <si>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</si>
  <si>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</si>
  <si>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</si>
  <si>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</si>
  <si>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</si>
  <si>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</si>
  <si>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</si>
  <si>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</si>
  <si>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</si>
  <si>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</si>
  <si>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</si>
  <si>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</si>
  <si>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</si>
  <si>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</si>
  <si>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</si>
  <si>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</si>
  <si>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</si>
  <si>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</si>
  <si>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</si>
  <si>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</si>
  <si>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</si>
  <si>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</si>
  <si>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</si>
  <si>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</si>
  <si>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</si>
  <si>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</si>
  <si>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</si>
  <si>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</si>
  <si>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</si>
  <si>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</si>
  <si>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</si>
  <si>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</si>
  <si>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</si>
  <si>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</si>
  <si>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</si>
  <si>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</si>
  <si>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</si>
  <si>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</si>
  <si>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</si>
  <si>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</si>
  <si>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</si>
  <si>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</si>
  <si>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</si>
  <si>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</si>
  <si>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</si>
  <si>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</si>
  <si>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</si>
  <si>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</si>
  <si>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</si>
  <si>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</si>
  <si>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</si>
  <si>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</si>
  <si>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</si>
  <si>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</si>
  <si>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</si>
  <si>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</si>
  <si>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</si>
  <si>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</si>
  <si>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</si>
  <si>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</si>
  <si>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</si>
  <si>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</si>
  <si>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</si>
  <si>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</si>
  <si>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</si>
  <si>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</si>
  <si>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</si>
  <si>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</si>
  <si>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</si>
  <si>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</si>
  <si>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</si>
  <si>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</si>
  <si>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</si>
  <si>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</si>
  <si>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</si>
  <si>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</si>
  <si>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</si>
  <si>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</si>
  <si>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</si>
  <si>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</si>
  <si>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</si>
  <si>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</si>
  <si>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</si>
  <si>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</si>
  <si>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</si>
  <si>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</si>
  <si>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</si>
  <si>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</si>
  <si>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</si>
  <si>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</si>
  <si>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</si>
  <si>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</si>
  <si>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</si>
  <si>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</si>
  <si>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</si>
  <si>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</si>
  <si>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</si>
  <si>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</si>
  <si>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</si>
  <si>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</si>
  <si>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</si>
  <si>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</si>
  <si>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</si>
  <si>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</si>
  <si>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</si>
  <si>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</si>
  <si>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</si>
  <si>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</si>
  <si>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</si>
  <si>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</si>
  <si>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</si>
  <si>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</si>
  <si>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</si>
  <si>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</si>
  <si>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</si>
  <si>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</si>
  <si>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</si>
  <si>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</si>
  <si>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</si>
  <si>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</si>
  <si>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</si>
  <si>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</si>
  <si>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</si>
  <si>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</si>
  <si>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</si>
  <si>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</si>
  <si>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</si>
  <si>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</si>
  <si>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</si>
  <si>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</si>
  <si>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</si>
  <si>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</si>
  <si>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</si>
  <si>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</si>
  <si>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</si>
  <si>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</si>
  <si>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</si>
  <si>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</si>
  <si>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</si>
  <si>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</si>
  <si>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</si>
  <si>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</si>
  <si>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</si>
  <si>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</si>
  <si>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</si>
  <si>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</si>
  <si>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</si>
  <si>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</si>
  <si>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</si>
  <si>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</si>
  <si>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</si>
  <si>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</si>
  <si>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</si>
  <si>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</si>
  <si>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</si>
  <si>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</si>
  <si>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</si>
  <si>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</si>
  <si>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</si>
  <si>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</si>
  <si>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</si>
  <si>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</si>
  <si>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</si>
  <si>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</si>
  <si>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</si>
  <si>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</si>
  <si>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</si>
  <si>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</si>
  <si>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</si>
  <si>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</si>
  <si>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</si>
  <si>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</si>
  <si>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</si>
  <si>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</si>
  <si>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</si>
  <si>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</si>
  <si>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</si>
  <si>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</si>
  <si>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</si>
  <si>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</si>
  <si>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</si>
  <si>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</si>
  <si>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</si>
  <si>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</si>
  <si>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</si>
  <si>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</si>
  <si>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</si>
  <si>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</si>
  <si>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</si>
  <si>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</si>
  <si>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</si>
  <si>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</si>
  <si>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</si>
  <si>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</si>
  <si>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</si>
  <si>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</si>
  <si>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</si>
  <si>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</si>
  <si>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</si>
  <si>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</si>
  <si>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</si>
  <si>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</si>
  <si>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</si>
  <si>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</si>
  <si>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</si>
  <si>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</si>
  <si>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</si>
  <si>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</si>
  <si>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</si>
  <si>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</si>
  <si>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</si>
  <si>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</si>
  <si>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</si>
  <si>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</si>
  <si>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</si>
  <si>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</si>
  <si>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</si>
  <si>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</si>
  <si>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</si>
  <si>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</si>
  <si>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</si>
  <si>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</si>
  <si>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</si>
  <si>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</si>
  <si>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</si>
  <si>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</si>
  <si>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</si>
  <si>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</si>
  <si>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</si>
  <si>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</si>
  <si>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</si>
  <si>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</si>
  <si>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</si>
  <si>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</si>
  <si>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</si>
  <si>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</si>
  <si>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</si>
  <si>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</si>
  <si>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</si>
  <si>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</si>
  <si>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</si>
  <si>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</si>
  <si>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</si>
  <si>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</si>
  <si>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</si>
  <si>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</si>
  <si>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</si>
  <si>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</si>
  <si>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</si>
  <si>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</si>
  <si>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</si>
  <si>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</si>
  <si>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</si>
  <si>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</si>
  <si>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</si>
  <si>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</si>
  <si>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</si>
  <si>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</si>
  <si>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</si>
  <si>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</si>
  <si>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</si>
  <si>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</si>
  <si>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</si>
  <si>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</si>
  <si>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</si>
  <si>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</si>
  <si>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</si>
  <si>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</si>
  <si>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</si>
  <si>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</si>
  <si>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</si>
  <si>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</si>
  <si>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</si>
  <si>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</si>
  <si>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</si>
  <si>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</si>
  <si>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</si>
  <si>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</si>
  <si>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</si>
  <si>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</si>
  <si>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</si>
  <si>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</si>
  <si>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</si>
  <si>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</si>
  <si>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</si>
  <si>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</si>
  <si>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</si>
  <si>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</si>
  <si>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</si>
  <si>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</si>
  <si>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</si>
  <si>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</si>
  <si>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</si>
  <si>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</si>
  <si>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</si>
  <si>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</si>
  <si>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</si>
  <si>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</si>
  <si>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</si>
  <si>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</si>
  <si>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</si>
  <si>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</si>
  <si>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</si>
  <si>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</si>
  <si>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</si>
  <si>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</si>
  <si>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</si>
  <si>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</si>
  <si>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</si>
  <si>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</si>
  <si>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</si>
  <si>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</si>
  <si>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</si>
  <si>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</si>
  <si>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</si>
  <si>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</si>
  <si>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</si>
  <si>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</si>
  <si>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</si>
  <si>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</si>
  <si>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</si>
  <si>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</si>
  <si>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</si>
  <si>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</si>
  <si>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</si>
  <si>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</si>
  <si>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</si>
  <si>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</si>
  <si>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</si>
  <si>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</si>
  <si>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</si>
  <si>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</si>
  <si>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</si>
  <si>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</si>
  <si>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</si>
  <si>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</si>
  <si>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</si>
  <si>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</si>
  <si>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</si>
  <si>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</si>
  <si>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</si>
  <si>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</si>
  <si>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</si>
  <si>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</si>
  <si>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</si>
  <si>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</si>
  <si>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</si>
  <si>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</si>
  <si>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</si>
  <si>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</si>
  <si>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</si>
  <si>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</si>
  <si>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</si>
  <si>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</si>
  <si>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</si>
  <si>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</si>
  <si>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</si>
  <si>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</si>
  <si>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</si>
  <si>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</si>
  <si>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</si>
  <si>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</si>
  <si>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</si>
  <si>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</si>
  <si>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</si>
  <si>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</si>
  <si>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</si>
  <si>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</si>
  <si>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</si>
  <si>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</si>
  <si>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</si>
  <si>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</si>
  <si>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</si>
  <si>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</si>
  <si>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</si>
  <si>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</si>
  <si>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</si>
  <si>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</si>
  <si>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</si>
  <si>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</si>
  <si>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</si>
  <si>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</si>
  <si>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</si>
  <si>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</si>
  <si>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</si>
  <si>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</si>
  <si>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</si>
  <si>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</si>
  <si>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</si>
  <si>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</si>
  <si>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</si>
  <si>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</si>
  <si>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</si>
  <si>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</si>
  <si>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</si>
  <si>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</si>
  <si>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</si>
  <si>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</si>
  <si>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</si>
  <si>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</si>
  <si>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</si>
  <si>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</si>
  <si>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</si>
  <si>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</si>
  <si>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</si>
  <si>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</si>
  <si>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</si>
  <si>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</si>
  <si>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</si>
  <si>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</si>
  <si>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</si>
  <si>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</si>
  <si>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</si>
  <si>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</si>
  <si>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</si>
  <si>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</si>
  <si>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</si>
  <si>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</si>
  <si>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</si>
  <si>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</si>
  <si>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</si>
  <si>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</si>
  <si>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</si>
  <si>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</si>
  <si>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</si>
  <si>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</si>
  <si>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</si>
  <si>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</si>
  <si>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</si>
  <si>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</si>
  <si>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</si>
  <si>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</si>
  <si>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</si>
  <si>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</si>
  <si>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</si>
  <si>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</si>
  <si>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</si>
  <si>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</si>
  <si>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</si>
  <si>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</si>
  <si>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</si>
  <si>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</si>
  <si>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</si>
  <si>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</si>
  <si>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</si>
  <si>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</si>
  <si>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</si>
  <si>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</si>
  <si>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</si>
  <si>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</si>
  <si>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</si>
  <si>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</si>
  <si>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</si>
  <si>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</si>
  <si>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</si>
  <si>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</si>
  <si>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</si>
  <si>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</si>
  <si>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</si>
  <si>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</si>
  <si>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</si>
  <si>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</si>
  <si>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</si>
  <si>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</si>
  <si>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</si>
  <si>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</si>
  <si>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</si>
  <si>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</si>
  <si>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</si>
  <si>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</si>
  <si>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</si>
  <si>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</si>
  <si>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</si>
  <si>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</si>
  <si>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</si>
  <si>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</si>
  <si>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</si>
  <si>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</si>
  <si>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</si>
  <si>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</si>
  <si>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</si>
  <si>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</si>
  <si>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</si>
  <si>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</si>
  <si>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</si>
  <si>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</si>
  <si>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</si>
  <si>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</si>
  <si>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</si>
  <si>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</si>
  <si>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</si>
  <si>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</si>
  <si>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</si>
  <si>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</si>
  <si>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</si>
  <si>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</si>
  <si>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</si>
  <si>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</si>
  <si>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</si>
  <si>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</si>
  <si>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</si>
  <si>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</si>
  <si>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</si>
  <si>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</si>
  <si>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</si>
  <si>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</si>
  <si>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</si>
  <si>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</si>
  <si>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</si>
  <si>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</si>
  <si>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</si>
  <si>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</si>
  <si>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</si>
  <si>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</si>
  <si>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</si>
  <si>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</si>
  <si>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</si>
  <si>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</si>
  <si>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</si>
  <si>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</si>
  <si>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</si>
  <si>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</si>
  <si>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</si>
  <si>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</si>
  <si>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</si>
  <si>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</si>
  <si>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</si>
  <si>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</si>
  <si>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</si>
  <si>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</si>
  <si>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</si>
  <si>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</si>
  <si>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</si>
  <si>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</si>
  <si>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</si>
  <si>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</si>
  <si>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</si>
  <si>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</si>
  <si>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</si>
  <si>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</si>
  <si>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</si>
  <si>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</si>
  <si>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</si>
  <si>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</si>
  <si>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</si>
  <si>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</si>
  <si>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</si>
  <si>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</si>
  <si>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</si>
  <si>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</si>
  <si>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</si>
  <si>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</si>
  <si>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</si>
  <si>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</si>
  <si>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</si>
  <si>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</si>
  <si>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</si>
  <si>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</si>
  <si>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</si>
  <si>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</si>
  <si>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</si>
  <si>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</si>
  <si>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</si>
  <si>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</si>
  <si>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</si>
  <si>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</si>
  <si>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</si>
  <si>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</si>
  <si>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</si>
  <si>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</si>
  <si>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</si>
  <si>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</si>
  <si>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</si>
  <si>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</si>
  <si>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</si>
  <si>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</si>
  <si>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</si>
  <si>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</si>
  <si>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</si>
  <si>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</si>
  <si>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</si>
  <si>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</si>
  <si>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</si>
  <si>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</si>
  <si>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</si>
  <si>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</si>
  <si>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</si>
  <si>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</si>
  <si>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</si>
  <si>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</si>
  <si>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</si>
  <si>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</si>
  <si>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</si>
  <si>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</si>
  <si>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</si>
  <si>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</si>
  <si>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</si>
  <si>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</si>
  <si>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</si>
  <si>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</si>
  <si>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</si>
  <si>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</si>
  <si>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</si>
  <si>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</si>
  <si>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</si>
  <si>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</si>
  <si>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</si>
  <si>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</si>
  <si>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</si>
  <si>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</si>
  <si>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</si>
  <si>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</si>
  <si>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</si>
  <si>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</si>
  <si>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</si>
  <si>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</si>
  <si>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</si>
  <si>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</si>
  <si>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</si>
  <si>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</si>
  <si>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</si>
  <si>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</si>
  <si>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</si>
  <si>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</si>
  <si>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</si>
  <si>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</si>
  <si>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</si>
  <si>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</si>
  <si>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</si>
  <si>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</si>
  <si>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</si>
  <si>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</si>
  <si>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</si>
  <si>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</si>
  <si>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</si>
  <si>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</si>
  <si>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</si>
  <si>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</si>
  <si>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</si>
  <si>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</si>
  <si>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</si>
  <si>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</si>
  <si>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</si>
  <si>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</si>
  <si>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</si>
  <si>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</si>
  <si>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</si>
  <si>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</si>
  <si>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</si>
  <si>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</si>
  <si>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</si>
  <si>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</si>
  <si>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</si>
  <si>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</si>
  <si>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</si>
  <si>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</si>
  <si>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</si>
  <si>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</si>
  <si>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</si>
  <si>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</si>
  <si>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</si>
  <si>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</si>
  <si>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</si>
  <si>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</si>
  <si>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</si>
  <si>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</si>
  <si>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</si>
  <si>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</si>
  <si>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</si>
  <si>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</si>
  <si>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</si>
  <si>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</si>
  <si>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</si>
  <si>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</si>
  <si>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</si>
  <si>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</si>
  <si>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</si>
  <si>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</si>
  <si>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</si>
  <si>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</si>
  <si>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</si>
  <si>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</si>
  <si>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</si>
  <si>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</si>
  <si>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</si>
  <si>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</si>
  <si>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</si>
  <si>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</si>
  <si>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</si>
  <si>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</si>
  <si>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</si>
  <si>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</si>
  <si>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</si>
  <si>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</si>
  <si>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</si>
  <si>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</si>
  <si>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</si>
  <si>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</si>
  <si>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</si>
  <si>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</si>
  <si>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</si>
  <si>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</si>
  <si>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</si>
  <si>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</si>
  <si>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</si>
  <si>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</si>
  <si>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</si>
  <si>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</si>
  <si>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</si>
  <si>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</si>
  <si>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</si>
  <si>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</si>
  <si>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</si>
  <si>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</si>
  <si>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</si>
  <si>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</si>
  <si>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</si>
  <si>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</si>
  <si>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</si>
  <si>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</si>
  <si>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</si>
  <si>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</si>
  <si>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</si>
  <si>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</si>
  <si>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</si>
  <si>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</si>
  <si>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</si>
  <si>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</si>
  <si>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</si>
  <si>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</si>
  <si>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</si>
  <si>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</si>
  <si>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</si>
  <si>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</si>
  <si>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</si>
  <si>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</si>
  <si>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</si>
  <si>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</si>
  <si>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</si>
  <si>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</si>
  <si>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</si>
  <si>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</si>
  <si>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</si>
  <si>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</si>
  <si>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</si>
  <si>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</si>
  <si>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</si>
  <si>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</si>
  <si>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</si>
  <si>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</si>
  <si>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</si>
  <si>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</si>
  <si>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</si>
  <si>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</si>
  <si>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</si>
  <si>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</si>
  <si>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</si>
  <si>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</si>
  <si>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</si>
  <si>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</si>
  <si>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</si>
  <si>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</si>
  <si>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</si>
  <si>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</si>
  <si>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</si>
  <si>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</si>
  <si>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</si>
  <si>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</si>
  <si>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</si>
  <si>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</si>
  <si>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</si>
  <si>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</si>
  <si>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</si>
  <si>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</si>
  <si>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</si>
  <si>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</si>
  <si>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</si>
  <si>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</si>
  <si>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</si>
  <si>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</si>
  <si>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</si>
  <si>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</si>
  <si>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</si>
  <si>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</si>
  <si>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</si>
  <si>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</si>
  <si>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</si>
  <si>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</si>
  <si>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</si>
  <si>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</si>
  <si>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</si>
  <si>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</si>
  <si>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</si>
  <si>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</si>
  <si>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</si>
  <si>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</si>
  <si>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</si>
  <si>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</si>
  <si>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</si>
  <si>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</si>
  <si>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</si>
  <si>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</si>
  <si>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</si>
  <si>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</si>
  <si>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</si>
  <si>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</si>
  <si>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</si>
  <si>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</si>
  <si>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</si>
  <si>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</si>
  <si>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</si>
  <si>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</si>
  <si>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</si>
  <si>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</si>
  <si>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</si>
  <si>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</si>
  <si>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</si>
  <si>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</si>
  <si>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</si>
  <si>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</si>
  <si>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</si>
  <si>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</si>
  <si>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</si>
  <si>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</si>
  <si>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</si>
  <si>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</si>
  <si>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</si>
  <si>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</si>
  <si>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</si>
  <si>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</si>
  <si>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</si>
  <si>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</si>
  <si>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</si>
  <si>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</si>
  <si>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</si>
  <si>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</si>
  <si>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</si>
  <si>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</si>
  <si>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</si>
  <si>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</si>
  <si>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</si>
  <si>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</si>
  <si>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</si>
  <si>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</si>
  <si>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</si>
  <si>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</si>
  <si>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</si>
  <si>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</si>
  <si>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</si>
  <si>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</si>
  <si>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</si>
  <si>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</si>
  <si>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</si>
  <si>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</si>
  <si>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</si>
  <si>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</si>
  <si>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</si>
  <si>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</si>
  <si>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</si>
  <si>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</si>
  <si>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</si>
  <si>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</si>
  <si>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</si>
  <si>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</si>
  <si>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</si>
  <si>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</si>
  <si>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</si>
  <si>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</si>
  <si>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</si>
  <si>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</si>
  <si>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</si>
  <si>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</si>
  <si>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</si>
  <si>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</si>
  <si>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</si>
  <si>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</si>
  <si>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</si>
  <si>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</si>
  <si>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</si>
  <si>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</si>
  <si>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</si>
  <si>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</si>
  <si>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</si>
  <si>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</si>
  <si>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</si>
  <si>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</si>
  <si>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</si>
  <si>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</si>
  <si>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</si>
  <si>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</si>
  <si>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</si>
  <si>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</si>
  <si>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</si>
  <si>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</si>
  <si>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</si>
  <si>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</si>
  <si>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</si>
  <si>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</si>
  <si>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</si>
  <si>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</si>
  <si>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</si>
  <si>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</si>
  <si>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</si>
  <si>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</si>
  <si>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</si>
  <si>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</si>
  <si>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</si>
  <si>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</si>
  <si>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</si>
  <si>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</si>
  <si>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</si>
  <si>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</si>
  <si>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</si>
  <si>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</si>
  <si>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</si>
  <si>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</si>
  <si>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</si>
  <si>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</si>
  <si>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</si>
  <si>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</si>
  <si>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</si>
  <si>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</si>
  <si>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</si>
  <si>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</si>
  <si>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</si>
  <si>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</si>
  <si>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</si>
  <si>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</si>
  <si>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</si>
  <si>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</si>
  <si>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</si>
  <si>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</si>
  <si>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</si>
  <si>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</si>
  <si>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</si>
  <si>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</si>
  <si>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</si>
  <si>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</si>
  <si>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</si>
  <si>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</si>
  <si>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</si>
  <si>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</si>
  <si>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</si>
  <si>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</si>
  <si>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</si>
  <si>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</si>
  <si>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</si>
  <si>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</si>
  <si>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</si>
  <si>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</si>
  <si>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</si>
  <si>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</si>
  <si>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</si>
  <si>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</si>
  <si>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</si>
  <si>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</si>
  <si>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</si>
  <si>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</si>
  <si>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</si>
  <si>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</si>
  <si>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</si>
  <si>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</si>
  <si>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</si>
  <si>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</si>
  <si>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</si>
  <si>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</si>
  <si>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</si>
  <si>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</si>
  <si>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</si>
  <si>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</si>
  <si>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</si>
  <si>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</si>
  <si>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</si>
  <si>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</si>
  <si>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</si>
  <si>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</si>
  <si>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</si>
  <si>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</si>
  <si>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</si>
  <si>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</si>
  <si>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</si>
  <si>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</si>
  <si>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</si>
  <si>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</si>
  <si>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</si>
  <si>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</si>
  <si>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</si>
  <si>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</si>
  <si>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</si>
  <si>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</si>
  <si>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</si>
  <si>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</si>
  <si>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</si>
  <si>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</si>
  <si>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</si>
  <si>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</si>
  <si>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</si>
  <si>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</si>
  <si>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</si>
  <si>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</si>
  <si>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</si>
  <si>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</si>
  <si>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</si>
  <si>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</si>
  <si>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</si>
  <si>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</si>
  <si>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</si>
  <si>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</si>
  <si>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</si>
  <si>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</si>
  <si>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</si>
  <si>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</si>
  <si>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</si>
  <si>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</si>
  <si>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</si>
  <si>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</si>
  <si>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</si>
  <si>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</si>
  <si>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</si>
  <si>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</si>
  <si>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</si>
  <si>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</si>
  <si>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</si>
  <si>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</si>
  <si>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</si>
  <si>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</si>
  <si>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</si>
  <si>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</si>
  <si>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</si>
  <si>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</si>
  <si>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</si>
  <si>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</si>
  <si>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</si>
  <si>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</si>
  <si>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</si>
  <si>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</si>
  <si>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</si>
  <si>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</si>
  <si>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</si>
  <si>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</si>
  <si>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</si>
  <si>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</si>
  <si>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</si>
  <si>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</si>
  <si>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</si>
  <si>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</si>
  <si>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</si>
  <si>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</si>
  <si>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</si>
  <si>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</si>
  <si>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</si>
  <si>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</si>
  <si>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</si>
  <si>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</si>
  <si>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</si>
  <si>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</si>
  <si>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</si>
  <si>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</si>
  <si>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</si>
  <si>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</si>
  <si>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</si>
  <si>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</si>
  <si>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</si>
  <si>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</si>
  <si>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</si>
  <si>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</si>
  <si>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</si>
  <si>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</si>
  <si>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</si>
  <si>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</si>
  <si>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</si>
  <si>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</si>
  <si>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</si>
  <si>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</si>
  <si>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</si>
  <si>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</si>
  <si>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</si>
  <si>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</si>
  <si>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</si>
  <si>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</si>
  <si>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</si>
  <si>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</si>
  <si>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</si>
  <si>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</si>
  <si>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</si>
  <si>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</si>
  <si>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</si>
  <si>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</si>
  <si>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</si>
  <si>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</si>
  <si>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</si>
  <si>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</si>
  <si>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</si>
  <si>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</si>
  <si>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</si>
  <si>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</si>
  <si>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</si>
  <si>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</si>
  <si>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</si>
  <si>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</si>
  <si>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</si>
  <si>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</si>
  <si>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</si>
  <si>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</si>
  <si>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</si>
  <si>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</si>
  <si>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</si>
  <si>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</si>
  <si>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</si>
  <si>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</si>
  <si>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</si>
  <si>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</si>
  <si>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</si>
  <si>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</si>
  <si>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</si>
  <si>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</si>
  <si>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</si>
  <si>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</si>
  <si>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</si>
  <si>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</si>
  <si>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</si>
  <si>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</si>
  <si>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</si>
  <si>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</si>
  <si>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</si>
  <si>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</si>
  <si>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</si>
  <si>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</si>
  <si>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</si>
  <si>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</si>
  <si>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</si>
  <si>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</si>
  <si>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</si>
  <si>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</si>
  <si>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</si>
  <si>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</si>
  <si>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</si>
  <si>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</si>
  <si>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</si>
  <si>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</si>
  <si>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</si>
  <si>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</si>
  <si>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</si>
  <si>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</si>
  <si>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</si>
  <si>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</si>
  <si>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</si>
  <si>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</si>
  <si>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</si>
  <si>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</si>
  <si>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</si>
  <si>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</si>
  <si>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</si>
  <si>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</si>
  <si>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</si>
  <si>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</si>
  <si>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</si>
  <si>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</si>
  <si>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</si>
  <si>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</si>
  <si>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</si>
  <si>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</si>
  <si>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</si>
  <si>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</si>
  <si>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</si>
  <si>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</si>
  <si>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</si>
  <si>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</si>
  <si>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</si>
  <si>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</si>
  <si>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</si>
  <si>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</si>
  <si>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</si>
  <si>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</si>
  <si>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</si>
  <si>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</si>
  <si>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</si>
  <si>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</si>
  <si>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</si>
  <si>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</si>
  <si>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</si>
  <si>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</si>
  <si>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</si>
  <si>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</si>
  <si>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</si>
  <si>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</si>
  <si>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</si>
  <si>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</si>
  <si>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</si>
  <si>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</si>
  <si>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</si>
  <si>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</si>
  <si>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</si>
  <si>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</si>
  <si>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</si>
  <si>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</si>
  <si>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</si>
  <si>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</si>
  <si>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</si>
  <si>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</si>
  <si>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</si>
  <si>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</si>
  <si>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</si>
  <si>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</si>
  <si>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</si>
  <si>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</si>
  <si>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</si>
  <si>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</si>
  <si>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</si>
  <si>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</si>
  <si>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</si>
  <si>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</si>
  <si>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</si>
  <si>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</si>
  <si>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</si>
  <si>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</si>
  <si>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</si>
  <si>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</si>
  <si>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</si>
  <si>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</si>
  <si>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</si>
  <si>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</si>
  <si>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</si>
  <si>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</si>
  <si>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</si>
  <si>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</si>
  <si>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</si>
  <si>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</si>
  <si>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</si>
  <si>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</si>
  <si>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</si>
  <si>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</si>
  <si>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</si>
  <si>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</si>
  <si>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</si>
  <si>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</si>
  <si>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</si>
  <si>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</si>
  <si>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</si>
  <si>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</si>
  <si>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</si>
  <si>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</si>
  <si>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</si>
  <si>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</si>
  <si>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</si>
  <si>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</si>
  <si>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</si>
  <si>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</si>
  <si>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</si>
  <si>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</si>
  <si>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</si>
  <si>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</si>
  <si>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</si>
  <si>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</si>
  <si>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</si>
  <si>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</si>
  <si>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</si>
  <si>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</si>
  <si>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</si>
  <si>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</si>
  <si>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</si>
  <si>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</si>
  <si>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</si>
  <si>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</si>
  <si>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</si>
  <si>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</si>
  <si>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</si>
  <si>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</si>
  <si>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</si>
  <si>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</si>
  <si>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</si>
  <si>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</si>
  <si>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</si>
  <si>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</si>
  <si>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</si>
  <si>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</si>
  <si>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</si>
  <si>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</si>
  <si>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</si>
  <si>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</si>
  <si>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</si>
  <si>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</si>
  <si>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</si>
  <si>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</si>
  <si>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</si>
  <si>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</si>
  <si>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</si>
  <si>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</si>
  <si>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</si>
  <si>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</si>
  <si>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</si>
  <si>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</si>
  <si>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</si>
  <si>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</si>
  <si>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</si>
  <si>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</si>
  <si>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</si>
  <si>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</si>
  <si>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</si>
  <si>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</si>
  <si>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</si>
  <si>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</si>
  <si>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</si>
  <si>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</si>
  <si>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</si>
  <si>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</si>
  <si>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</si>
  <si>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</si>
  <si>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</si>
  <si>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</si>
  <si>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</si>
  <si>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</si>
  <si>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</si>
  <si>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</si>
  <si>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</si>
  <si>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</si>
  <si>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</si>
  <si>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</si>
  <si>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</si>
  <si>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</si>
  <si>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</si>
  <si>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</si>
  <si>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</si>
  <si>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</si>
  <si>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</si>
  <si>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</si>
  <si>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</si>
  <si>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</si>
  <si>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</si>
  <si>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</si>
  <si>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</si>
  <si>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</si>
  <si>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</si>
  <si>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</si>
  <si>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</si>
  <si>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</si>
  <si>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</si>
  <si>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</si>
  <si>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</si>
  <si>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</si>
  <si>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</si>
  <si>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</si>
  <si>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</si>
  <si>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</si>
  <si>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</si>
  <si>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</si>
  <si>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</si>
  <si>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</si>
  <si>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</si>
  <si>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</si>
  <si>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</si>
  <si>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</si>
  <si>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</si>
  <si>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</si>
  <si>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</si>
  <si>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</si>
  <si>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</si>
  <si>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</si>
  <si>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</si>
  <si>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</si>
  <si>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</si>
  <si>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</si>
  <si>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</si>
  <si>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</si>
  <si>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</si>
  <si>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</si>
  <si>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</si>
  <si>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</si>
  <si>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</si>
  <si>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</si>
  <si>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</si>
  <si>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</si>
  <si>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</si>
  <si>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</si>
  <si>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</si>
  <si>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</si>
  <si>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</si>
  <si>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</si>
  <si>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</si>
  <si>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</si>
  <si>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</si>
  <si>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</si>
  <si>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</si>
  <si>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</si>
  <si>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</si>
  <si>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</si>
  <si>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</si>
  <si>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</si>
  <si>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</si>
  <si>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</si>
  <si>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</si>
  <si>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</si>
  <si>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</si>
  <si>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</si>
  <si>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</si>
  <si>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</si>
  <si>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</si>
  <si>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</si>
  <si>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</si>
  <si>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</si>
  <si>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</si>
  <si>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</si>
  <si>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</si>
  <si>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</si>
  <si>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</si>
  <si>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</si>
  <si>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</si>
  <si>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</si>
  <si>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</si>
  <si>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</si>
  <si>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</si>
  <si>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</si>
  <si>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</si>
  <si>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</si>
  <si>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</si>
  <si>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</si>
  <si>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</si>
  <si>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</si>
  <si>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</si>
  <si>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</si>
  <si>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</si>
  <si>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</si>
  <si>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</si>
  <si>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</si>
  <si>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</si>
  <si>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</si>
  <si>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</si>
  <si>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</si>
  <si>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</si>
  <si>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</si>
  <si>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</si>
  <si>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</si>
  <si>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</si>
  <si>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</si>
  <si>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</si>
  <si>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</si>
  <si>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</si>
  <si>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</si>
  <si>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</si>
  <si>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</si>
  <si>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</si>
  <si>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</si>
  <si>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</si>
  <si>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</si>
  <si>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</si>
  <si>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</si>
  <si>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</si>
  <si>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</si>
  <si>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</si>
  <si>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</si>
  <si>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</si>
  <si>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</si>
  <si>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</si>
  <si>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</si>
  <si>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</si>
  <si>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</si>
  <si>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</si>
  <si>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</si>
  <si>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</si>
  <si>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</si>
  <si>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</si>
  <si>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</si>
  <si>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</si>
  <si>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</si>
  <si>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</si>
  <si>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</si>
  <si>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</si>
  <si>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</si>
  <si>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</si>
  <si>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</si>
  <si>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</si>
  <si>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</si>
  <si>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</si>
  <si>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</si>
  <si>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</si>
  <si>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</si>
  <si>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</si>
  <si>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</si>
  <si>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</si>
  <si>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</si>
  <si>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</si>
  <si>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</si>
  <si>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</si>
  <si>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</si>
  <si>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</si>
  <si>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</si>
  <si>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</si>
  <si>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</si>
  <si>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</si>
  <si>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</si>
  <si>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</si>
  <si>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</si>
  <si>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</si>
  <si>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</si>
  <si>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</si>
  <si>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</si>
  <si>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</si>
  <si>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</si>
  <si>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</si>
  <si>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</si>
  <si>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</si>
  <si>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</si>
  <si>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</si>
  <si>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</si>
  <si>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</si>
  <si>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</si>
  <si>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</si>
  <si>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</si>
  <si>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</si>
  <si>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</si>
  <si>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</si>
  <si>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</si>
  <si>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</si>
  <si>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</si>
  <si>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</si>
  <si>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</si>
  <si>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</si>
  <si>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</si>
  <si>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</si>
  <si>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</si>
  <si>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</si>
  <si>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</si>
  <si>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</si>
  <si>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</si>
  <si>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</si>
  <si>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</si>
  <si>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</si>
  <si>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</si>
  <si>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</si>
  <si>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</si>
  <si>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</si>
  <si>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</si>
  <si>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</si>
  <si>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</si>
  <si>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</si>
  <si>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</si>
  <si>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</si>
  <si>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</si>
  <si>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</si>
  <si>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</si>
  <si>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</si>
  <si>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</si>
  <si>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</si>
  <si>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</si>
  <si>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</si>
  <si>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</si>
  <si>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</si>
  <si>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</si>
  <si>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</si>
  <si>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</si>
  <si>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</si>
  <si>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</si>
  <si>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</si>
  <si>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</si>
  <si>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</si>
  <si>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</si>
  <si>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</si>
  <si>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</si>
  <si>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</si>
  <si>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</si>
  <si>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</si>
  <si>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</si>
  <si>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</si>
  <si>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</si>
  <si>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</si>
  <si>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</si>
  <si>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</si>
  <si>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</si>
  <si>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</si>
  <si>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</si>
  <si>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</si>
  <si>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</si>
  <si>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</si>
  <si>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</si>
  <si>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</si>
  <si>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</si>
  <si>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</si>
  <si>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</si>
  <si>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</si>
  <si>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</si>
  <si>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</si>
  <si>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</si>
  <si>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</si>
  <si>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</si>
  <si>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</si>
  <si>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</si>
  <si>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</si>
  <si>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</si>
  <si>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</si>
  <si>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</si>
  <si>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</si>
  <si>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</si>
  <si>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</si>
  <si>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</si>
  <si>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</si>
  <si>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</si>
  <si>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</si>
  <si>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</si>
  <si>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</si>
  <si>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</si>
  <si>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</si>
  <si>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</si>
  <si>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</si>
  <si>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</si>
  <si>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</si>
  <si>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</si>
  <si>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</si>
  <si>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</si>
  <si>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</si>
  <si>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</si>
  <si>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</si>
  <si>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</si>
  <si>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</si>
  <si>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</si>
  <si>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</si>
  <si>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</si>
  <si>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</si>
  <si>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</si>
  <si>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</si>
  <si>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</si>
  <si>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</si>
  <si>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</si>
  <si>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</si>
  <si>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</si>
  <si>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</si>
  <si>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</si>
  <si>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</si>
  <si>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</si>
  <si>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</si>
  <si>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</si>
  <si>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</si>
  <si>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</si>
  <si>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</si>
  <si>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</si>
  <si>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</si>
  <si>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</si>
  <si>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</si>
  <si>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</si>
  <si>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</si>
  <si>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</si>
  <si>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</si>
  <si>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</si>
  <si>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</si>
  <si>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</si>
  <si>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</si>
  <si>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</si>
  <si>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</si>
  <si>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</si>
  <si>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</si>
  <si>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</si>
  <si>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</si>
  <si>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</si>
  <si>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</si>
  <si>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</si>
  <si>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</si>
  <si>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</si>
  <si>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</si>
  <si>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</si>
  <si>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</si>
  <si>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</si>
  <si>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</si>
  <si>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</si>
  <si>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</si>
  <si>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</si>
  <si>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</si>
  <si>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</si>
  <si>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</si>
  <si>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</si>
  <si>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</si>
  <si>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</si>
  <si>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</si>
  <si>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</si>
  <si>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</si>
  <si>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</si>
  <si>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</si>
  <si>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</si>
  <si>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</si>
  <si>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</si>
  <si>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</si>
  <si>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</si>
  <si>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</si>
  <si>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</si>
  <si>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</si>
  <si>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</si>
  <si>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</si>
  <si>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</si>
  <si>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</si>
  <si>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</si>
  <si>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</si>
  <si>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</si>
  <si>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</si>
  <si>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</si>
  <si>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</si>
  <si>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</si>
  <si>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</si>
  <si>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</si>
  <si>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</si>
  <si>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</si>
  <si>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</si>
  <si>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</si>
  <si>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</si>
  <si>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</si>
  <si>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</si>
  <si>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</si>
  <si>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</si>
  <si>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</si>
  <si>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</si>
  <si>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</si>
  <si>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</si>
  <si>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</si>
  <si>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</si>
  <si>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</si>
  <si>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</si>
  <si>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</si>
  <si>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</si>
  <si>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</si>
  <si>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</si>
  <si>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</si>
  <si>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</si>
  <si>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</si>
  <si>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</si>
  <si>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</si>
  <si>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</si>
  <si>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</si>
  <si>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</si>
  <si>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</si>
  <si>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</si>
  <si>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</si>
  <si>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</si>
  <si>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</si>
  <si>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</si>
  <si>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</si>
  <si>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</si>
  <si>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</si>
  <si>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</si>
  <si>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</si>
  <si>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</si>
  <si>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</si>
  <si>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</si>
  <si>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</si>
  <si>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</si>
  <si>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</si>
  <si>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</si>
  <si>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</si>
  <si>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</si>
  <si>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</si>
  <si>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</si>
  <si>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</si>
  <si>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</si>
  <si>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</si>
  <si>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</si>
  <si>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</si>
  <si>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</si>
  <si>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</si>
  <si>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</si>
  <si>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</si>
  <si>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</si>
  <si>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</si>
  <si>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</si>
  <si>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</si>
  <si>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</si>
  <si>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</si>
  <si>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</si>
  <si>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</si>
  <si>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</si>
  <si>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</si>
  <si>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</si>
  <si>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</si>
  <si>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</si>
  <si>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</si>
  <si>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</si>
  <si>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</si>
  <si>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</si>
  <si>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</si>
  <si>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</si>
  <si>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</si>
  <si>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</si>
  <si>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</si>
  <si>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</si>
  <si>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</si>
  <si>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</si>
  <si>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</si>
  <si>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</si>
  <si>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</si>
  <si>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</si>
  <si>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</si>
  <si>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</si>
  <si>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</si>
  <si>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</si>
  <si>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</si>
  <si>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</si>
  <si>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</si>
  <si>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</si>
  <si>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</si>
  <si>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</si>
  <si>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</si>
  <si>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</si>
  <si>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</si>
  <si>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</si>
  <si>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</si>
  <si>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</si>
  <si>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</si>
  <si>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</si>
  <si>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</si>
  <si>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</si>
  <si>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</si>
  <si>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</si>
  <si>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</si>
  <si>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</si>
  <si>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</si>
  <si>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</si>
  <si>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</si>
  <si>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</si>
  <si>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</si>
  <si>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</si>
  <si>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</si>
  <si>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</si>
  <si>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</si>
  <si>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</si>
  <si>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</si>
  <si>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</si>
  <si>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</si>
  <si>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</si>
  <si>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</si>
  <si>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</si>
  <si>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</si>
  <si>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</si>
  <si>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</si>
  <si>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</si>
  <si>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</si>
  <si>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</si>
  <si>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</si>
  <si>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</si>
  <si>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</si>
  <si>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</si>
  <si>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</si>
  <si>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</si>
  <si>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</si>
  <si>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</si>
  <si>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</si>
  <si>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</si>
  <si>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</si>
  <si>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</si>
  <si>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</si>
  <si>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</si>
  <si>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</si>
  <si>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</si>
  <si>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</si>
  <si>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</si>
  <si>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</si>
  <si>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</si>
  <si>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</si>
  <si>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</si>
  <si>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</si>
  <si>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</si>
  <si>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</si>
  <si>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</si>
  <si>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</si>
  <si>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</si>
  <si>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</si>
  <si>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</si>
  <si>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</si>
  <si>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</si>
  <si>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</si>
  <si>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</si>
  <si>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</si>
  <si>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</si>
  <si>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</si>
  <si>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</si>
  <si>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</si>
  <si>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</si>
  <si>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</si>
  <si>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</si>
  <si>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</si>
  <si>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</si>
  <si>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</si>
  <si>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</si>
  <si>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</si>
  <si>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</si>
  <si>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</si>
  <si>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</si>
  <si>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</si>
  <si>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</si>
  <si>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</si>
  <si>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</si>
  <si>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</si>
  <si>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</si>
  <si>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</si>
  <si>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</si>
  <si>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</si>
  <si>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</si>
  <si>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</si>
  <si>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</si>
  <si>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</si>
  <si>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</si>
  <si>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</si>
  <si>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</si>
  <si>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</si>
  <si>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</si>
  <si>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</si>
  <si>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</si>
  <si>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</si>
  <si>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</si>
  <si>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</si>
  <si>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</si>
  <si>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</si>
  <si>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</si>
  <si>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</si>
  <si>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</si>
  <si>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</si>
  <si>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</si>
  <si>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</si>
  <si>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</si>
  <si>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</si>
  <si>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</si>
  <si>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</si>
  <si>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</si>
  <si>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</si>
  <si>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</si>
  <si>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</si>
  <si>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</si>
  <si>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</si>
  <si>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</si>
  <si>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</si>
  <si>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</si>
  <si>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</si>
  <si>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</si>
  <si>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</si>
  <si>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</si>
  <si>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</si>
  <si>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</si>
  <si>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</si>
  <si>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</si>
  <si>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</si>
  <si>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</si>
  <si>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</si>
  <si>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</si>
  <si>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</si>
  <si>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</si>
  <si>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</si>
  <si>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</si>
  <si>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</si>
  <si>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</si>
  <si>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</si>
  <si>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</si>
  <si>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</si>
  <si>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</si>
  <si>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</si>
  <si>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</si>
  <si>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</si>
  <si>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</si>
  <si>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</si>
  <si>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</si>
  <si>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</si>
  <si>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</si>
  <si>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</si>
  <si>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</si>
  <si>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</si>
  <si>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</si>
  <si>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</si>
  <si>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</si>
  <si>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</si>
  <si>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</si>
  <si>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</si>
  <si>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</si>
  <si>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</si>
  <si>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</si>
  <si>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</si>
  <si>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</si>
  <si>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</si>
  <si>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</si>
  <si>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</si>
  <si>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</si>
  <si>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</si>
  <si>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</si>
  <si>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</si>
  <si>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</si>
  <si>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</si>
  <si>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</si>
  <si>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</si>
  <si>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</si>
  <si>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</si>
  <si>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</si>
  <si>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</si>
  <si>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</si>
  <si>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</si>
  <si>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</si>
  <si>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</si>
  <si>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</si>
  <si>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</si>
  <si>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</si>
  <si>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</si>
  <si>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</si>
  <si>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</si>
  <si>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</si>
  <si>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</si>
  <si>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</si>
  <si>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</si>
  <si>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</si>
  <si>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</si>
  <si>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</si>
  <si>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</si>
  <si>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</si>
  <si>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</si>
  <si>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</si>
  <si>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</si>
  <si>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</si>
  <si>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</si>
  <si>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</si>
  <si>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</si>
  <si>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</si>
  <si>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</si>
  <si>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</si>
  <si>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</si>
  <si>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</si>
  <si>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</si>
  <si>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</si>
  <si>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</si>
  <si>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</si>
  <si>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</si>
  <si>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</si>
  <si>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</si>
  <si>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</si>
  <si>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</si>
  <si>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</si>
  <si>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</si>
  <si>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</si>
  <si>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</si>
  <si>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</si>
  <si>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</si>
  <si>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</si>
  <si>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</si>
  <si>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</si>
  <si>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</si>
  <si>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</si>
  <si>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</si>
  <si>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</si>
  <si>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</si>
  <si>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</si>
  <si>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</si>
  <si>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</si>
  <si>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</si>
  <si>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</si>
  <si>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</si>
  <si>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</si>
  <si>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</si>
  <si>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</si>
  <si>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</si>
  <si>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</si>
  <si>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</si>
  <si>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</si>
  <si>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</si>
  <si>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</si>
  <si>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</si>
  <si>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</si>
  <si>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</si>
  <si>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</si>
  <si>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</si>
  <si>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</si>
  <si>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</si>
  <si>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</si>
  <si>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</si>
  <si>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</si>
  <si>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</si>
  <si>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</si>
  <si>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</si>
  <si>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</si>
  <si>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</si>
  <si>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</si>
  <si>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</si>
  <si>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</si>
  <si>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</si>
  <si>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</si>
  <si>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</si>
  <si>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</si>
  <si>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</si>
  <si>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</si>
  <si>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</si>
  <si>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</si>
  <si>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</si>
  <si>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</si>
  <si>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</si>
  <si>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</si>
  <si>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</si>
  <si>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</si>
  <si>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</si>
  <si>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</si>
  <si>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</si>
  <si>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</si>
  <si>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</si>
  <si>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</si>
  <si>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</si>
  <si>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</si>
  <si>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</si>
  <si>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</si>
  <si>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</si>
  <si>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</si>
  <si>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</si>
  <si>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</si>
  <si>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</si>
  <si>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</si>
  <si>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</si>
  <si>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</si>
  <si>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</si>
  <si>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</si>
  <si>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</si>
  <si>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</si>
  <si>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</si>
  <si>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</si>
  <si>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</si>
  <si>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</si>
  <si>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</si>
  <si>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</si>
  <si>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</si>
  <si>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</si>
  <si>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</si>
  <si>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</si>
  <si>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</si>
  <si>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</si>
  <si>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</si>
  <si>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</si>
  <si>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</si>
  <si>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</si>
  <si>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</si>
  <si>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</si>
  <si>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</si>
  <si>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</si>
  <si>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</si>
  <si>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</si>
  <si>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</si>
  <si>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</si>
  <si>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</si>
  <si>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</si>
  <si>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</si>
  <si>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</si>
  <si>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</si>
  <si>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</si>
  <si>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</si>
  <si>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</si>
  <si>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</si>
  <si>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</si>
  <si>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</si>
  <si>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</si>
  <si>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</si>
  <si>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</si>
  <si>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</si>
  <si>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</si>
  <si>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</si>
  <si>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</si>
  <si>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</si>
  <si>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</si>
  <si>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</si>
  <si>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</si>
  <si>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</si>
  <si>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</si>
  <si>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</si>
  <si>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</si>
  <si>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</si>
  <si>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</si>
  <si>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</si>
  <si>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</si>
  <si>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</si>
  <si>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</si>
  <si>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</si>
  <si>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</si>
  <si>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</si>
  <si>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</si>
  <si>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</si>
  <si>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</si>
  <si>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</si>
  <si>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</si>
  <si>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</si>
  <si>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</si>
  <si>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</si>
  <si>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</si>
  <si>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</si>
  <si>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</si>
  <si>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</si>
  <si>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</si>
  <si>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</si>
  <si>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</si>
  <si>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</si>
  <si>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</si>
  <si>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</si>
  <si>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</si>
  <si>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</si>
  <si>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</si>
  <si>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</si>
  <si>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</si>
  <si>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</si>
  <si>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</si>
  <si>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</si>
  <si>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</si>
  <si>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</si>
  <si>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</si>
  <si>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</si>
  <si>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</si>
  <si>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</si>
  <si>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</si>
  <si>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</si>
  <si>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</si>
  <si>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</si>
  <si>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</si>
  <si>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</si>
  <si>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</si>
  <si>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</si>
  <si>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</si>
  <si>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</si>
  <si>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</si>
  <si>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</si>
  <si>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</si>
  <si>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</si>
  <si>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</si>
  <si>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</si>
  <si>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</si>
  <si>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</si>
  <si>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</si>
  <si>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</si>
  <si>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</si>
  <si>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</si>
  <si>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</si>
  <si>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</si>
  <si>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</si>
  <si>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</si>
  <si>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</si>
  <si>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</si>
  <si>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</si>
  <si>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</si>
  <si>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</si>
  <si>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</si>
  <si>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</si>
  <si>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</si>
  <si>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</si>
  <si>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</si>
  <si>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</si>
  <si>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</si>
  <si>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</si>
  <si>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</si>
  <si>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</si>
  <si>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</si>
  <si>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</si>
  <si>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</si>
  <si>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</si>
  <si>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</si>
  <si>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</si>
  <si>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</si>
  <si>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</si>
  <si>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</si>
  <si>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</si>
  <si>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</si>
  <si>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</si>
  <si>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</si>
  <si>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</si>
  <si>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</si>
  <si>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</si>
  <si>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</si>
  <si>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</si>
  <si>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</si>
  <si>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</si>
  <si>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</si>
  <si>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</si>
  <si>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</si>
  <si>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</si>
  <si>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</si>
  <si>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</si>
  <si>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</si>
  <si>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</si>
  <si>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</si>
  <si>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</si>
  <si>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</si>
  <si>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</si>
  <si>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</si>
  <si>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</si>
  <si>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</si>
  <si>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</si>
  <si>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</si>
  <si>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</si>
  <si>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</si>
  <si>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</si>
  <si>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</si>
  <si>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</si>
  <si>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</si>
  <si>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</si>
  <si>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</si>
  <si>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</si>
  <si>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</si>
  <si>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</si>
  <si>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</si>
  <si>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</si>
  <si>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</si>
  <si>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</si>
  <si>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</si>
  <si>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</si>
  <si>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</si>
  <si>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</si>
  <si>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</si>
  <si>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</si>
  <si>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</si>
  <si>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</si>
  <si>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</si>
  <si>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</si>
  <si>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</si>
  <si>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</si>
  <si>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</si>
  <si>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</si>
  <si>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</si>
  <si>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</si>
  <si>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</si>
  <si>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</si>
  <si>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</si>
  <si>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</si>
  <si>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</si>
  <si>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</si>
  <si>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</si>
  <si>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</si>
  <si>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</si>
  <si>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</si>
  <si>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</si>
  <si>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</si>
  <si>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</si>
  <si>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</si>
  <si>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</si>
  <si>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</si>
  <si>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</si>
  <si>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</si>
  <si>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</si>
  <si>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</si>
  <si>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</si>
  <si>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</si>
  <si>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</si>
  <si>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</si>
  <si>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</si>
  <si>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</si>
  <si>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</si>
  <si>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</si>
  <si>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</si>
  <si>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</si>
  <si>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</si>
  <si>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</si>
  <si>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</si>
  <si>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</si>
  <si>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</si>
  <si>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</si>
  <si>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</si>
  <si>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</si>
  <si>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</si>
  <si>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</si>
  <si>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</si>
  <si>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</si>
  <si>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</si>
  <si>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</si>
  <si>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</si>
  <si>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</si>
  <si>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</si>
  <si>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</si>
  <si>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</si>
  <si>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</si>
  <si>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</si>
  <si>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</si>
  <si>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</si>
  <si>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</si>
  <si>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</si>
  <si>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</si>
  <si>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</si>
  <si>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</si>
  <si>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</si>
  <si>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</si>
  <si>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</si>
  <si>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</si>
  <si>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</si>
  <si>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</si>
  <si>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</si>
  <si>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</si>
  <si>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</si>
  <si>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</si>
  <si>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</si>
  <si>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</si>
  <si>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</si>
  <si>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</si>
  <si>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</si>
  <si>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</si>
  <si>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</si>
  <si>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</si>
  <si>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</si>
  <si>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</si>
  <si>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</si>
  <si>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</si>
  <si>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</si>
  <si>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</si>
  <si>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</si>
  <si>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</si>
  <si>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</si>
  <si>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</si>
  <si>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</si>
  <si>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</si>
  <si>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</si>
  <si>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</si>
  <si>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</si>
  <si>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</si>
  <si>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</si>
  <si>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</si>
  <si>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</si>
  <si>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</si>
  <si>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</si>
  <si>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</si>
  <si>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</si>
  <si>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</si>
  <si>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</si>
  <si>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</si>
  <si>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</si>
  <si>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</si>
  <si>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</si>
  <si>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</si>
  <si>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</si>
  <si>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</si>
  <si>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</si>
  <si>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</si>
  <si>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</si>
  <si>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</si>
  <si>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</si>
  <si>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</si>
  <si>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</si>
  <si>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</si>
  <si>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</si>
  <si>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</si>
  <si>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</si>
  <si>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</si>
  <si>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</si>
  <si>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</si>
  <si>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</si>
  <si>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</si>
  <si>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</si>
  <si>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</si>
  <si>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</si>
  <si>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</si>
  <si>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</si>
  <si>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</si>
  <si>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</si>
  <si>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</si>
  <si>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</si>
  <si>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</si>
  <si>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</si>
  <si>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</si>
  <si>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</si>
  <si>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</si>
  <si>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</si>
  <si>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</si>
  <si>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</si>
  <si>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</si>
  <si>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</si>
  <si>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</si>
  <si>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</si>
  <si>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</si>
  <si>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</si>
  <si>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</si>
  <si>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</si>
  <si>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</si>
  <si>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</si>
  <si>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</si>
  <si>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</si>
  <si>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</si>
  <si>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</si>
  <si>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</si>
  <si>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</si>
  <si>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</si>
  <si>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</si>
  <si>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</si>
  <si>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</si>
  <si>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</si>
  <si>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</si>
  <si>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</si>
  <si>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</si>
  <si>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</si>
  <si>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</si>
  <si>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</si>
  <si>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</si>
  <si>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</si>
  <si>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</si>
  <si>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</si>
  <si>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</si>
  <si>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</si>
  <si>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</si>
  <si>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</si>
  <si>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</si>
  <si>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</si>
  <si>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</si>
  <si>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</si>
  <si>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</si>
  <si>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</si>
  <si>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</si>
  <si>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</si>
  <si>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</si>
  <si>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</si>
  <si>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</si>
  <si>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</si>
  <si>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</si>
  <si>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</si>
  <si>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</si>
  <si>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</si>
  <si>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</si>
  <si>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</si>
  <si>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</si>
  <si>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</si>
  <si>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</si>
  <si>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</si>
  <si>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</si>
  <si>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</si>
  <si>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</si>
  <si>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</si>
  <si>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</si>
  <si>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</si>
  <si>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</si>
  <si>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</si>
  <si>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</si>
  <si>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</si>
  <si>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</si>
  <si>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</si>
  <si>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</si>
  <si>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</si>
  <si>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</si>
  <si>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</si>
  <si>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</si>
  <si>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</si>
  <si>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</si>
  <si>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</si>
  <si>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</si>
  <si>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</si>
  <si>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</si>
  <si>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</si>
  <si>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</si>
  <si>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</si>
  <si>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</si>
  <si>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</si>
  <si>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</si>
  <si>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</si>
  <si>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</si>
  <si>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</si>
  <si>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</si>
  <si>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</si>
  <si>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</si>
  <si>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</si>
  <si>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</si>
  <si>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</si>
  <si>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</si>
  <si>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</si>
  <si>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</si>
  <si>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</si>
  <si>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</si>
  <si>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</si>
  <si>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</si>
  <si>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</si>
  <si>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</si>
  <si>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</si>
  <si>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</si>
  <si>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</si>
  <si>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</si>
  <si>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</si>
  <si>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</si>
  <si>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</si>
  <si>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</si>
  <si>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</si>
  <si>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</si>
  <si>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</si>
  <si>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</si>
  <si>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</si>
  <si>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</si>
  <si>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</si>
  <si>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</si>
  <si>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</si>
  <si>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</si>
  <si>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</si>
  <si>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</si>
  <si>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</si>
  <si>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</si>
  <si>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</si>
  <si>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</si>
  <si>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</si>
  <si>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</si>
  <si>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</si>
  <si>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</si>
  <si>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</si>
  <si>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</si>
  <si>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</si>
  <si>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</si>
  <si>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</si>
  <si>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</si>
  <si>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</si>
  <si>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</si>
  <si>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</si>
  <si>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</si>
  <si>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</si>
  <si>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</si>
  <si>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</si>
  <si>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</si>
  <si>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</si>
  <si>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</si>
  <si>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</si>
  <si>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</si>
  <si>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</si>
  <si>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</si>
  <si>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</si>
  <si>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</si>
  <si>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</si>
  <si>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</si>
  <si>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</si>
  <si>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</si>
  <si>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</si>
  <si>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</si>
  <si>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</si>
  <si>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</si>
  <si>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</si>
  <si>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</si>
  <si>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</si>
  <si>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</si>
  <si>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</si>
  <si>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</si>
  <si>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</si>
  <si>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</si>
  <si>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</si>
  <si>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</si>
  <si>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</si>
  <si>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</si>
  <si>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</si>
  <si>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</si>
  <si>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</si>
  <si>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</si>
  <si>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</si>
  <si>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</si>
  <si>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</si>
  <si>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</si>
  <si>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</si>
  <si>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</si>
  <si>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</si>
  <si>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</si>
  <si>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</si>
  <si>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</si>
  <si>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</si>
  <si>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</si>
  <si>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</si>
  <si>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</si>
  <si>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</si>
  <si>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</si>
  <si>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</si>
  <si>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</si>
  <si>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</si>
  <si>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</si>
  <si>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</si>
  <si>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</si>
  <si>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</si>
  <si>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</si>
  <si>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</si>
  <si>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</si>
  <si>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</si>
  <si>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</si>
  <si>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</si>
  <si>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</si>
  <si>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</si>
  <si>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</si>
  <si>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</si>
  <si>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</si>
  <si>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</si>
  <si>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</si>
  <si>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</si>
  <si>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</si>
  <si>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</si>
  <si>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</si>
  <si>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</si>
  <si>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</si>
  <si>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</si>
  <si>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</si>
  <si>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</si>
  <si>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</si>
  <si>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</si>
  <si>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</si>
  <si>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</si>
  <si>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</si>
  <si>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</si>
  <si>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</si>
  <si>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</si>
  <si>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</si>
  <si>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</si>
  <si>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</si>
  <si>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</si>
  <si>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</si>
  <si>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</si>
  <si>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</si>
  <si>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</si>
  <si>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</si>
  <si>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</si>
  <si>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</si>
  <si>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</si>
  <si>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</si>
  <si>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</si>
  <si>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</si>
  <si>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</si>
  <si>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</si>
  <si>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</si>
  <si>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</si>
  <si>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</si>
  <si>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</si>
  <si>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</si>
  <si>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</si>
  <si>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</si>
  <si>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</si>
  <si>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</si>
  <si>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</si>
  <si>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</si>
  <si>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</si>
  <si>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</si>
  <si>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</si>
  <si>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</si>
  <si>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</si>
  <si>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</si>
  <si>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</si>
  <si>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</si>
  <si>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</si>
  <si>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</si>
  <si>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</si>
  <si>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</si>
  <si>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</si>
  <si>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</si>
  <si>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</si>
  <si>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</si>
  <si>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</si>
  <si>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</si>
  <si>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</si>
  <si>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</si>
  <si>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</si>
  <si>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</si>
  <si>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</si>
  <si>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</si>
  <si>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</si>
  <si>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</si>
  <si>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</si>
  <si>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</si>
  <si>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</si>
  <si>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</si>
  <si>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</si>
  <si>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</si>
  <si>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</si>
  <si>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</si>
  <si>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</si>
  <si>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</si>
  <si>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</si>
  <si>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</si>
  <si>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</si>
  <si>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</si>
  <si>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</si>
  <si>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</si>
  <si>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</si>
  <si>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</si>
  <si>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</si>
  <si>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</si>
  <si>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</si>
  <si>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</si>
  <si>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</si>
  <si>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</si>
  <si>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</si>
  <si>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</si>
  <si>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</si>
  <si>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</si>
  <si>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</si>
  <si>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</si>
  <si>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</si>
  <si>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</si>
  <si>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</si>
  <si>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</si>
  <si>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</si>
  <si>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</si>
  <si>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</si>
  <si>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</si>
  <si>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</si>
  <si>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</si>
  <si>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</si>
  <si>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</si>
  <si>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</si>
  <si>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</si>
  <si>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</si>
  <si>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</si>
  <si>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</si>
  <si>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</si>
  <si>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</si>
  <si>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</si>
  <si>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</si>
  <si>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</si>
  <si>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</si>
  <si>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</si>
  <si>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</si>
  <si>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</si>
  <si>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</si>
  <si>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</si>
  <si>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</si>
  <si>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</si>
  <si>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</si>
  <si>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</si>
  <si>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</si>
  <si>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</si>
  <si>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</si>
  <si>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</si>
  <si>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</si>
  <si>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</si>
  <si>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</si>
  <si>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</si>
  <si>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</si>
  <si>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</si>
  <si>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</si>
  <si>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</si>
  <si>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</si>
  <si>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</si>
  <si>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</si>
  <si>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</si>
  <si>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</si>
  <si>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</si>
  <si>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</si>
  <si>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</si>
  <si>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</si>
  <si>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</si>
  <si>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</si>
  <si>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</si>
  <si>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</si>
  <si>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</si>
  <si>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</si>
  <si>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</si>
  <si>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</si>
  <si>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</si>
  <si>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</si>
  <si>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</si>
  <si>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</si>
  <si>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</si>
  <si>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</si>
  <si>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</si>
  <si>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</si>
  <si>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</si>
  <si>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</si>
  <si>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</si>
  <si>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</si>
  <si>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</si>
  <si>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</si>
  <si>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</si>
  <si>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</si>
  <si>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</si>
  <si>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</si>
  <si>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</si>
  <si>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</si>
  <si>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</si>
  <si>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</si>
  <si>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</si>
  <si>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</si>
  <si>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</si>
  <si>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</si>
  <si>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</si>
  <si>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</si>
  <si>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</si>
  <si>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</si>
  <si>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</si>
  <si>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</si>
  <si>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</si>
  <si>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</si>
  <si>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</si>
  <si>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</si>
  <si>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</si>
  <si>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</si>
  <si>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</si>
  <si>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</si>
  <si>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</si>
  <si>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</si>
  <si>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</si>
  <si>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</si>
  <si>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</si>
  <si>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</si>
  <si>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</si>
  <si>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</si>
  <si>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</si>
  <si>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</si>
  <si>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</si>
  <si>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</si>
  <si>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</si>
  <si>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</si>
  <si>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</si>
  <si>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</si>
  <si>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</si>
  <si>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</si>
  <si>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</si>
  <si>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</si>
  <si>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</si>
  <si>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</si>
  <si>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</si>
  <si>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</si>
  <si>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</si>
  <si>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</si>
  <si>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</si>
  <si>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</si>
  <si>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</si>
  <si>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</si>
  <si>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</si>
  <si>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</si>
  <si>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</si>
  <si>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</si>
  <si>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</si>
  <si>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</si>
  <si>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</si>
  <si>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</si>
  <si>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</si>
  <si>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</si>
  <si>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</si>
  <si>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</si>
  <si>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</si>
  <si>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</si>
  <si>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</si>
  <si>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</si>
  <si>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</si>
  <si>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</si>
  <si>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</si>
  <si>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</si>
  <si>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</si>
  <si>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</si>
  <si>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</si>
  <si>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</si>
  <si>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</si>
  <si>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</si>
  <si>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</si>
  <si>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</si>
  <si>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</si>
  <si>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</si>
  <si>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</si>
  <si>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</si>
  <si>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</si>
  <si>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</si>
  <si>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</si>
  <si>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</si>
  <si>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</si>
  <si>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</si>
  <si>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</si>
  <si>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</si>
  <si>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</si>
  <si>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</si>
  <si>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</si>
  <si>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</si>
  <si>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</si>
  <si>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</si>
  <si>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</si>
  <si>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</si>
  <si>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</si>
  <si>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</si>
  <si>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</si>
  <si>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</si>
  <si>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</si>
  <si>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</si>
  <si>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</si>
  <si>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</si>
  <si>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</si>
  <si>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</si>
  <si>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</si>
  <si>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</si>
  <si>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</si>
  <si>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</si>
  <si>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</si>
  <si>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</si>
  <si>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</si>
  <si>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</si>
  <si>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</si>
  <si>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</si>
  <si>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</si>
  <si>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</si>
  <si>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</si>
  <si>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</si>
  <si>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</si>
  <si>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</si>
  <si>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</si>
  <si>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</si>
  <si>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</si>
  <si>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</si>
  <si>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</si>
  <si>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</si>
  <si>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</si>
  <si>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</si>
  <si>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</si>
  <si>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</si>
  <si>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</si>
  <si>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</si>
  <si>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</si>
  <si>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</si>
  <si>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</si>
  <si>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</si>
  <si>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</si>
  <si>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</si>
  <si>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</si>
  <si>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</si>
  <si>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</si>
  <si>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</si>
  <si>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</si>
  <si>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</si>
  <si>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</si>
  <si>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</si>
  <si>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</si>
  <si>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</si>
  <si>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</si>
  <si>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</si>
  <si>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</si>
  <si>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</si>
  <si>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</si>
  <si>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</si>
  <si>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</si>
  <si>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</si>
  <si>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</si>
  <si>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</si>
  <si>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</si>
  <si>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</si>
  <si>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</si>
  <si>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</si>
  <si>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</si>
  <si>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</si>
  <si>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</si>
  <si>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</si>
  <si>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</si>
  <si>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</si>
  <si>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</si>
  <si>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</si>
  <si>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</si>
  <si>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</si>
  <si>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</si>
  <si>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</si>
  <si>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</si>
  <si>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</si>
  <si>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</si>
  <si>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</si>
  <si>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</si>
  <si>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</si>
  <si>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</si>
  <si>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</si>
  <si>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</si>
  <si>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</si>
  <si>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</si>
  <si>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</si>
  <si>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</si>
  <si>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</si>
  <si>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</si>
  <si>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</si>
  <si>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</si>
  <si>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</si>
  <si>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</si>
  <si>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</si>
  <si>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</si>
  <si>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</si>
  <si>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</si>
  <si>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</si>
  <si>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</si>
  <si>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</si>
  <si>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</si>
  <si>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</si>
  <si>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</si>
  <si>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</si>
  <si>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</si>
  <si>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</si>
  <si>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</si>
  <si>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</si>
  <si>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</si>
  <si>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</si>
  <si>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</si>
  <si>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</si>
  <si>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</si>
  <si>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</si>
  <si>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</si>
  <si>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</si>
  <si>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</si>
  <si>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</si>
  <si>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</si>
  <si>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</si>
  <si>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</si>
  <si>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</si>
  <si>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</si>
  <si>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</si>
  <si>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</si>
  <si>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</si>
  <si>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</si>
  <si>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</si>
  <si>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</si>
  <si>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</si>
  <si>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</si>
  <si>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</si>
  <si>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</si>
  <si>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</si>
  <si>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</si>
  <si>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</si>
  <si>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</si>
  <si>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</si>
  <si>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</si>
  <si>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</si>
  <si>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</si>
  <si>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</si>
  <si>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</si>
  <si>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</si>
  <si>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</si>
  <si>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</si>
  <si>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</si>
  <si>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</si>
  <si>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</si>
  <si>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</si>
  <si>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</si>
  <si>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</si>
  <si>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</si>
  <si>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</si>
  <si>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</si>
  <si>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</si>
  <si>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</si>
  <si>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</si>
  <si>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</si>
  <si>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</si>
  <si>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</si>
  <si>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</si>
  <si>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</si>
  <si>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</si>
  <si>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</si>
  <si>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</si>
  <si>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</si>
  <si>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</si>
  <si>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</si>
  <si>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</si>
  <si>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</si>
  <si>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</si>
  <si>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</si>
  <si>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</si>
  <si>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</si>
  <si>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</si>
  <si>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</si>
  <si>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</si>
  <si>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</si>
  <si>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</si>
  <si>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</si>
  <si>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</si>
  <si>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</si>
  <si>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</si>
  <si>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</si>
  <si>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</si>
  <si>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</si>
  <si>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</si>
  <si>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</si>
  <si>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</si>
  <si>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</si>
  <si>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</si>
  <si>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</si>
  <si>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</si>
  <si>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</si>
  <si>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</si>
  <si>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</si>
  <si>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</si>
  <si>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</si>
  <si>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</si>
  <si>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</si>
  <si>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</si>
  <si>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</si>
  <si>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</si>
  <si>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</si>
  <si>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</si>
  <si>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</si>
  <si>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</si>
  <si>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</si>
  <si>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</si>
  <si>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</si>
  <si>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</si>
  <si>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</si>
  <si>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</si>
  <si>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</si>
  <si>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</si>
  <si>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</si>
  <si>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</si>
  <si>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</si>
  <si>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</si>
  <si>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</si>
  <si>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</si>
  <si>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</si>
  <si>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</si>
  <si>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</si>
  <si>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</si>
  <si>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</si>
  <si>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</si>
  <si>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</si>
  <si>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</si>
  <si>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</si>
  <si>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</si>
  <si>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</si>
  <si>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</si>
  <si>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</si>
  <si>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</si>
  <si>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</si>
  <si>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</si>
  <si>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</si>
  <si>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</si>
  <si>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</si>
  <si>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</si>
  <si>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</si>
  <si>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</si>
  <si>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</si>
  <si>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</si>
  <si>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</si>
  <si>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</si>
  <si>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</si>
  <si>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</si>
  <si>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</si>
  <si>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</si>
  <si>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</si>
  <si>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</si>
  <si>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</si>
  <si>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</si>
  <si>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</si>
  <si>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</si>
  <si>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</si>
  <si>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</si>
  <si>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</si>
  <si>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</si>
  <si>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</si>
  <si>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</si>
  <si>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</si>
  <si>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</si>
  <si>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</si>
  <si>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</si>
  <si>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</si>
  <si>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</si>
  <si>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</si>
  <si>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</si>
  <si>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</si>
  <si>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</si>
  <si>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</si>
  <si>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</si>
  <si>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</si>
  <si>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</si>
  <si>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</si>
  <si>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</si>
  <si>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</si>
  <si>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</si>
  <si>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</si>
  <si>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</si>
  <si>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</si>
  <si>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</si>
  <si>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</si>
  <si>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</si>
  <si>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</si>
  <si>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</si>
  <si>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</si>
  <si>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</si>
  <si>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</si>
  <si>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</si>
  <si>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</si>
  <si>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</si>
  <si>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</si>
  <si>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</si>
  <si>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</si>
  <si>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</si>
  <si>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</si>
  <si>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</si>
  <si>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</si>
  <si>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</si>
  <si>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</si>
  <si>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</si>
  <si>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</si>
  <si>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</si>
  <si>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</si>
  <si>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</si>
  <si>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</si>
  <si>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</si>
  <si>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</si>
  <si>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</si>
  <si>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</si>
  <si>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</si>
  <si>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</si>
  <si>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</si>
  <si>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</si>
  <si>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</si>
  <si>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</si>
  <si>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</si>
  <si>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</si>
  <si>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</si>
  <si>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</si>
  <si>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</si>
  <si>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</si>
  <si>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</si>
  <si>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</si>
  <si>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</si>
  <si>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</si>
  <si>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</si>
  <si>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</si>
  <si>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</si>
  <si>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</si>
  <si>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</si>
  <si>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</si>
  <si>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</si>
  <si>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</si>
  <si>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</si>
  <si>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</si>
  <si>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</si>
  <si>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</si>
  <si>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</si>
  <si>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</si>
  <si>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</si>
  <si>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</si>
  <si>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</si>
  <si>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</si>
  <si>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</si>
  <si>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</si>
  <si>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</si>
  <si>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</si>
  <si>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</si>
  <si>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</si>
  <si>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</si>
  <si>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</si>
  <si>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</si>
  <si>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</si>
  <si>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</si>
  <si>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</si>
  <si>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</si>
  <si>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</si>
  <si>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</si>
  <si>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</si>
  <si>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</si>
  <si>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</si>
  <si>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</si>
  <si>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</si>
  <si>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</si>
  <si>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</si>
  <si>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</si>
  <si>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</si>
  <si>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</si>
  <si>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</si>
  <si>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</si>
  <si>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</si>
  <si>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</si>
  <si>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</si>
  <si>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</si>
  <si>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</si>
  <si>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</si>
  <si>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</si>
  <si>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</si>
  <si>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</si>
  <si>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</si>
  <si>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</si>
  <si>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</si>
  <si>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</si>
  <si>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</si>
  <si>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</si>
  <si>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</si>
  <si>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</si>
  <si>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</si>
  <si>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</si>
  <si>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</si>
  <si>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</si>
  <si>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</si>
  <si>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</si>
  <si>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</si>
  <si>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</si>
  <si>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</si>
  <si>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</si>
  <si>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</si>
  <si>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</si>
  <si>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</si>
  <si>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</si>
  <si>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</si>
  <si>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</si>
  <si>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</si>
  <si>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</si>
  <si>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</si>
  <si>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</si>
  <si>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</si>
  <si>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</si>
  <si>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</si>
  <si>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</si>
  <si>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</si>
  <si>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</si>
  <si>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</si>
  <si>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</si>
  <si>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</si>
  <si>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</si>
  <si>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</si>
  <si>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</si>
  <si>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</si>
  <si>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</si>
  <si>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</si>
  <si>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</si>
  <si>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</si>
  <si>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</si>
  <si>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</si>
  <si>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</si>
  <si>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</si>
  <si>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</si>
  <si>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</si>
  <si>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</si>
  <si>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</si>
  <si>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</si>
  <si>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</si>
  <si>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</si>
  <si>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</si>
  <si>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</si>
  <si>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</si>
  <si>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</si>
  <si>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</si>
  <si>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</si>
  <si>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</si>
  <si>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</si>
  <si>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</si>
  <si>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</si>
  <si>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</si>
  <si>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</si>
  <si>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</si>
  <si>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</si>
  <si>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</si>
  <si>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</si>
  <si>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</si>
  <si>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</si>
  <si>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</si>
  <si>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</si>
  <si>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</si>
  <si>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</si>
  <si>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</si>
  <si>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</si>
  <si>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</si>
  <si>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</si>
  <si>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</si>
  <si>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</si>
  <si>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</si>
  <si>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</si>
  <si>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</si>
  <si>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</si>
  <si>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</si>
  <si>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</si>
  <si>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</si>
  <si>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</si>
  <si>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</si>
  <si>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</si>
  <si>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</si>
  <si>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</si>
  <si>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</si>
  <si>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</si>
  <si>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</si>
  <si>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</si>
  <si>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</si>
  <si>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</si>
  <si>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</si>
  <si>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</si>
  <si>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</si>
  <si>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</si>
  <si>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</si>
  <si>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</si>
  <si>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</si>
  <si>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</si>
  <si>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</si>
  <si>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</si>
  <si>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</si>
  <si>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</si>
  <si>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</si>
  <si>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</si>
  <si>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</si>
  <si>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</si>
  <si>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</si>
  <si>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</si>
  <si>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</si>
  <si>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</si>
  <si>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</si>
  <si>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</si>
  <si>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</si>
  <si>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</si>
  <si>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</si>
  <si>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</si>
  <si>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</si>
  <si>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</si>
  <si>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</si>
  <si>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</si>
  <si>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</si>
  <si>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</si>
  <si>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</si>
  <si>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</si>
  <si>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</si>
  <si>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</si>
  <si>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</si>
  <si>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</si>
  <si>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</si>
  <si>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</si>
  <si>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</si>
  <si>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</si>
  <si>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</si>
  <si>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</si>
  <si>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</si>
  <si>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</si>
  <si>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</si>
  <si>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</si>
  <si>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</si>
  <si>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</si>
  <si>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</si>
  <si>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</si>
  <si>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</si>
  <si>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</si>
  <si>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</si>
  <si>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</si>
  <si>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</si>
  <si>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</si>
  <si>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</si>
  <si>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</si>
  <si>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</si>
  <si>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</si>
  <si>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</si>
  <si>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</si>
  <si>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</si>
  <si>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</si>
  <si>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</si>
  <si>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</si>
  <si>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</si>
  <si>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</si>
  <si>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</si>
  <si>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</si>
  <si>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</si>
  <si>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</si>
  <si>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</si>
  <si>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</si>
  <si>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</si>
  <si>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</si>
  <si>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</si>
  <si>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</si>
  <si>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</si>
  <si>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</si>
  <si>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</si>
  <si>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</si>
  <si>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</si>
  <si>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</si>
  <si>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</si>
  <si>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</si>
  <si>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</si>
  <si>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</si>
  <si>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</si>
  <si>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</si>
  <si>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</si>
  <si>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</si>
  <si>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</si>
  <si>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</si>
  <si>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</si>
  <si>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</si>
  <si>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</si>
  <si>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</si>
  <si>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</si>
  <si>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</si>
  <si>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</si>
  <si>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</si>
  <si>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</si>
  <si>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</si>
  <si>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</si>
  <si>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</si>
  <si>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</si>
  <si>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</si>
  <si>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</si>
  <si>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</si>
  <si>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</si>
  <si>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</si>
  <si>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</si>
  <si>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</si>
  <si>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</si>
  <si>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</si>
  <si>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</si>
  <si>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</si>
  <si>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</si>
  <si>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</si>
  <si>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</si>
  <si>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</si>
  <si>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</si>
  <si>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</si>
  <si>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</si>
  <si>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</si>
  <si>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</si>
  <si>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</si>
  <si>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</si>
  <si>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</si>
  <si>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</si>
  <si>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</si>
  <si>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</si>
  <si>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</si>
  <si>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</si>
  <si>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</si>
  <si>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</si>
  <si>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</si>
  <si>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</si>
  <si>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</si>
  <si>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</si>
  <si>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</si>
  <si>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</si>
  <si>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</si>
  <si>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</si>
  <si>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</si>
  <si>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</si>
  <si>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</si>
  <si>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</si>
  <si>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</si>
  <si>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</si>
  <si>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</si>
  <si>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</si>
  <si>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</si>
  <si>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</si>
  <si>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</si>
  <si>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</si>
  <si>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</si>
  <si>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</si>
  <si>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</si>
  <si>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</si>
  <si>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</si>
  <si>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</si>
  <si>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</si>
  <si>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</si>
  <si>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</si>
  <si>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</si>
  <si>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</si>
  <si>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</si>
  <si>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</si>
  <si>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</si>
  <si>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</si>
  <si>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</si>
  <si>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</si>
  <si>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</si>
  <si>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</si>
  <si>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</si>
  <si>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</si>
  <si>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</si>
  <si>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</si>
  <si>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</si>
  <si>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</si>
  <si>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</si>
  <si>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</si>
  <si>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</si>
  <si>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</si>
  <si>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</si>
  <si>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</si>
  <si>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</si>
  <si>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</si>
  <si>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</si>
  <si>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</si>
  <si>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</si>
  <si>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</si>
  <si>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</si>
  <si>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</si>
  <si>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</si>
  <si>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</si>
  <si>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</si>
  <si>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</si>
  <si>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</si>
  <si>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</si>
  <si>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</si>
  <si>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</si>
  <si>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</si>
  <si>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</si>
  <si>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</si>
  <si>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</si>
  <si>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</si>
  <si>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</si>
  <si>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</si>
  <si>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</si>
  <si>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</si>
  <si>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</si>
  <si>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</si>
  <si>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</si>
  <si>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</si>
  <si>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</si>
  <si>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</si>
  <si>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</si>
  <si>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</si>
  <si>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</si>
  <si>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</si>
  <si>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</si>
  <si>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</si>
  <si>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</si>
  <si>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</si>
  <si>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</si>
  <si>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</si>
  <si>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</si>
  <si>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</si>
  <si>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</si>
  <si>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</si>
  <si>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</si>
  <si>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</si>
  <si>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</si>
  <si>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</si>
  <si>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</si>
  <si>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</si>
  <si>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</si>
  <si>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</si>
  <si>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</si>
  <si>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</si>
  <si>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</si>
  <si>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</si>
  <si>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</si>
  <si>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</si>
  <si>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</si>
  <si>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</si>
  <si>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</si>
  <si>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</si>
  <si>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</si>
  <si>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</si>
  <si>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</si>
  <si>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</si>
  <si>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</si>
  <si>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</si>
  <si>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</si>
  <si>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</si>
  <si>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</si>
  <si>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</si>
  <si>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</si>
  <si>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</si>
  <si>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</si>
  <si>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</si>
  <si>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</si>
  <si>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</si>
  <si>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</si>
  <si>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</si>
  <si>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</si>
  <si>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</si>
  <si>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</si>
  <si>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</si>
  <si>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</si>
  <si>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</si>
  <si>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</si>
  <si>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</si>
  <si>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</si>
  <si>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</si>
  <si>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</si>
  <si>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</si>
  <si>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</si>
  <si>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</si>
  <si>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</si>
  <si>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</si>
  <si>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</si>
  <si>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</si>
  <si>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</si>
  <si>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</si>
  <si>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</si>
  <si>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</si>
  <si>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</si>
  <si>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</si>
  <si>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</si>
  <si>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</si>
  <si>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</si>
  <si>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</si>
  <si>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</si>
  <si>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</si>
  <si>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</si>
  <si>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</si>
  <si>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</si>
  <si>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</si>
  <si>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</si>
  <si>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</si>
  <si>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</si>
  <si>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</si>
  <si>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</si>
  <si>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</si>
  <si>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</si>
  <si>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</si>
  <si>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</si>
  <si>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</si>
  <si>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</si>
  <si>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</si>
  <si>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</si>
  <si>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</si>
  <si>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</si>
  <si>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</si>
  <si>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</si>
  <si>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</si>
  <si>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</si>
  <si>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</si>
  <si>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</si>
  <si>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</si>
  <si>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</si>
  <si>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</si>
  <si>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</si>
  <si>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</si>
  <si>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</si>
  <si>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</si>
  <si>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</si>
  <si>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</si>
  <si>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</si>
  <si>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</si>
  <si>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</si>
  <si>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</si>
  <si>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</si>
  <si>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</si>
  <si>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</si>
  <si>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</si>
  <si>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</si>
  <si>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</si>
  <si>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</si>
  <si>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</si>
  <si>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</si>
  <si>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</si>
  <si>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</si>
  <si>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</si>
  <si>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</si>
  <si>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</si>
  <si>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</si>
  <si>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</si>
  <si>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</si>
  <si>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</si>
  <si>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</si>
  <si>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</si>
  <si>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</si>
  <si>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</si>
  <si>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</si>
  <si>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</si>
  <si>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</si>
  <si>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</si>
  <si>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</si>
  <si>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</si>
  <si>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</si>
  <si>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</si>
  <si>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</si>
  <si>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</si>
  <si>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</si>
  <si>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</si>
  <si>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</si>
  <si>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</si>
  <si>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</si>
  <si>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</si>
  <si>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</si>
  <si>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</si>
  <si>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</si>
  <si>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</si>
  <si>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</si>
  <si>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</si>
  <si>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</si>
  <si>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</si>
  <si>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</si>
  <si>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</si>
  <si>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</si>
  <si>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</si>
  <si>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</si>
  <si>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</si>
  <si>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</si>
  <si>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</si>
  <si>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</si>
  <si>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</si>
  <si>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</si>
  <si>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</si>
  <si>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</si>
  <si>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</si>
  <si>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</si>
  <si>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</si>
  <si>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</si>
  <si>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</si>
  <si>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</si>
  <si>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</si>
  <si>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</si>
  <si>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</si>
  <si>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</si>
  <si>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</si>
  <si>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</si>
  <si>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</si>
  <si>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</si>
  <si>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</si>
  <si>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</si>
  <si>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</si>
  <si>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</si>
  <si>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</si>
  <si>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</si>
  <si>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</si>
  <si>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</si>
  <si>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</si>
  <si>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</si>
  <si>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</si>
  <si>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</si>
  <si>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</si>
  <si>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</si>
  <si>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</si>
  <si>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</si>
  <si>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</si>
  <si>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</si>
  <si>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</si>
  <si>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</si>
  <si>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</si>
  <si>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</si>
  <si>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</si>
  <si>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</si>
  <si>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</si>
  <si>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</si>
  <si>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</si>
  <si>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</si>
  <si>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</si>
  <si>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</si>
  <si>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</si>
  <si>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</si>
  <si>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</si>
  <si>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</si>
  <si>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</si>
  <si>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</si>
  <si>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</si>
  <si>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</si>
  <si>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</si>
  <si>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</si>
  <si>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</si>
  <si>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</si>
  <si>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</si>
  <si>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</si>
  <si>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</si>
  <si>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</si>
  <si>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</si>
  <si>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</si>
  <si>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</si>
  <si>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</si>
  <si>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</si>
  <si>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</si>
  <si>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</si>
  <si>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</si>
  <si>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</si>
  <si>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</si>
  <si>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</si>
  <si>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</si>
  <si>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</si>
  <si>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</si>
  <si>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</si>
  <si>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</si>
  <si>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</si>
  <si>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</si>
  <si>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</si>
  <si>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</si>
  <si>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</si>
  <si>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</si>
  <si>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</si>
  <si>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</si>
  <si>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</si>
  <si>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</si>
  <si>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</si>
  <si>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</si>
  <si>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</si>
  <si>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</si>
  <si>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</si>
  <si>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</si>
  <si>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</si>
  <si>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</si>
  <si>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</si>
  <si>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</si>
  <si>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</si>
  <si>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</si>
  <si>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</si>
  <si>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</si>
  <si>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</si>
  <si>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</si>
  <si>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</si>
  <si>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</si>
  <si>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</si>
  <si>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</si>
  <si>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</si>
  <si>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</si>
  <si>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</si>
  <si>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</si>
  <si>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</si>
  <si>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</si>
  <si>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</si>
  <si>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</si>
  <si>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</si>
  <si>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</si>
  <si>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</si>
  <si>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</si>
  <si>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</si>
  <si>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</si>
  <si>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</si>
  <si>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</si>
  <si>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</si>
  <si>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</si>
  <si>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</si>
  <si>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</si>
  <si>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</si>
  <si>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</si>
  <si>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</si>
  <si>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</si>
  <si>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</si>
  <si>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</si>
  <si>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</si>
  <si>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</si>
  <si>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</si>
  <si>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</si>
  <si>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</si>
  <si>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</si>
  <si>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</si>
  <si>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</si>
  <si>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</si>
  <si>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</si>
  <si>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</si>
  <si>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</si>
  <si>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</si>
  <si>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</si>
  <si>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</si>
  <si>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</si>
  <si>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</si>
  <si>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</si>
  <si>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</si>
  <si>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</si>
  <si>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</si>
  <si>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</si>
  <si>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</si>
  <si>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</si>
  <si>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</si>
  <si>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</si>
  <si>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</si>
  <si>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</si>
  <si>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</si>
  <si>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</si>
  <si>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</si>
  <si>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</si>
  <si>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</si>
  <si>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</si>
  <si>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</si>
  <si>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</si>
  <si>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</si>
  <si>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</si>
  <si>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</si>
  <si>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</si>
  <si>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</si>
  <si>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</si>
  <si>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</si>
  <si>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</si>
  <si>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</si>
  <si>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</si>
  <si>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</si>
  <si>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</si>
  <si>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</si>
  <si>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</si>
  <si>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</si>
  <si>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</si>
  <si>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</si>
  <si>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</si>
  <si>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</si>
  <si>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</si>
  <si>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</si>
  <si>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</si>
  <si>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</si>
  <si>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</si>
  <si>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</si>
  <si>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</si>
  <si>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</si>
  <si>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</si>
  <si>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</si>
  <si>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</si>
  <si>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</si>
  <si>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</si>
  <si>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</si>
  <si>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</si>
  <si>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</si>
  <si>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</si>
  <si>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</si>
  <si>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</si>
  <si>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</si>
  <si>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</si>
  <si>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</si>
  <si>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</si>
  <si>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</si>
  <si>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</si>
  <si>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</si>
  <si>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</si>
  <si>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</si>
  <si>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</si>
  <si>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</si>
  <si>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</si>
  <si>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</si>
  <si>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</si>
  <si>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</si>
  <si>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</si>
  <si>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</si>
  <si>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</si>
  <si>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</si>
  <si>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</si>
  <si>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</si>
  <si>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</si>
  <si>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</si>
  <si>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</si>
  <si>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</si>
  <si>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</si>
  <si>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</si>
  <si>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</si>
  <si>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</si>
  <si>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</si>
  <si>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</si>
  <si>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</si>
  <si>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</si>
  <si>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</si>
  <si>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</si>
  <si>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</si>
  <si>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</si>
  <si>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</si>
  <si>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</si>
  <si>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</si>
  <si>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</si>
  <si>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</si>
  <si>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</si>
  <si>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</si>
  <si>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</si>
  <si>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</si>
  <si>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</si>
  <si>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</si>
  <si>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</si>
  <si>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</si>
  <si>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</si>
  <si>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</si>
  <si>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</si>
  <si>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</si>
  <si>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</si>
  <si>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</si>
  <si>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</si>
  <si>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</si>
  <si>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</si>
  <si>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</si>
  <si>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</si>
  <si>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</si>
  <si>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</si>
  <si>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</si>
  <si>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</si>
  <si>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</si>
  <si>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</si>
  <si>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</si>
  <si>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</si>
  <si>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</si>
  <si>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</si>
  <si>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</si>
  <si>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</si>
  <si>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</si>
  <si>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</si>
  <si>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</si>
  <si>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</si>
  <si>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</si>
  <si>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</si>
  <si>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</si>
  <si>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</si>
  <si>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</si>
  <si>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</si>
  <si>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</si>
  <si>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</si>
  <si>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</si>
  <si>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</si>
  <si>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</si>
  <si>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</si>
  <si>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</si>
  <si>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</si>
  <si>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</si>
  <si>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</si>
  <si>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</si>
  <si>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</si>
  <si>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</si>
  <si>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</si>
  <si>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</si>
  <si>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</si>
  <si>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</si>
  <si>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</si>
  <si>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</si>
  <si>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</si>
  <si>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</si>
  <si>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</si>
  <si>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</si>
  <si>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</si>
  <si>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</si>
  <si>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</si>
  <si>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</si>
  <si>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</si>
  <si>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</si>
  <si>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</si>
  <si>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</si>
  <si>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</si>
  <si>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</si>
  <si>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</si>
  <si>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</si>
  <si>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</si>
  <si>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</si>
  <si>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</si>
  <si>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</si>
  <si>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</si>
  <si>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</si>
  <si>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</si>
  <si>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</si>
  <si>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</si>
  <si>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</si>
  <si>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</si>
  <si>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</si>
  <si>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</si>
  <si>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</si>
  <si>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</si>
  <si>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</si>
  <si>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</si>
  <si>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</si>
  <si>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</si>
  <si>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</si>
  <si>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</si>
  <si>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</si>
  <si>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</si>
  <si>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</si>
  <si>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</si>
  <si>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</si>
  <si>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</si>
  <si>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</si>
  <si>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</si>
  <si>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</si>
  <si>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</si>
  <si>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</si>
  <si>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</si>
  <si>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</si>
  <si>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</si>
  <si>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</si>
  <si>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</si>
  <si>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</si>
  <si>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</si>
  <si>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</si>
  <si>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</si>
  <si>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</si>
  <si>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</si>
  <si>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</si>
  <si>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</si>
  <si>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</si>
  <si>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</si>
  <si>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</si>
  <si>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</si>
  <si>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</si>
  <si>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</si>
  <si>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</si>
  <si>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</si>
  <si>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</si>
  <si>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</si>
  <si>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</si>
  <si>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</si>
  <si>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</si>
  <si>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</si>
  <si>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</si>
  <si>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</si>
  <si>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</si>
  <si>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</si>
  <si>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</si>
  <si>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</si>
  <si>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</si>
  <si>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</si>
  <si>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</si>
  <si>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</si>
  <si>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</si>
  <si>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</si>
  <si>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</si>
  <si>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</si>
  <si>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</si>
  <si>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</si>
  <si>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</si>
  <si>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</si>
  <si>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</si>
  <si>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</si>
  <si>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</si>
  <si>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</si>
  <si>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</si>
  <si>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</si>
  <si>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</si>
  <si>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</si>
  <si>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</si>
  <si>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</si>
  <si>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</si>
  <si>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</si>
  <si>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</si>
  <si>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</si>
  <si>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</si>
  <si>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</si>
  <si>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</si>
  <si>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</si>
  <si>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</si>
  <si>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</si>
  <si>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</si>
  <si>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</si>
  <si>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</si>
  <si>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</si>
  <si>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</si>
  <si>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</si>
  <si>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</si>
  <si>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</si>
  <si>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</si>
  <si>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</si>
  <si>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</si>
  <si>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</si>
  <si>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</si>
  <si>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</si>
  <si>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</si>
  <si>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</si>
  <si>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</si>
  <si>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</si>
  <si>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</si>
  <si>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</si>
  <si>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</si>
  <si>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</si>
  <si>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</si>
  <si>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</si>
  <si>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</si>
  <si>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</si>
  <si>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</si>
  <si>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</si>
  <si>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</si>
  <si>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</si>
  <si>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</si>
  <si>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</si>
  <si>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</si>
  <si>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</si>
  <si>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</si>
  <si>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</si>
  <si>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</si>
  <si>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</si>
  <si>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</si>
  <si>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</si>
  <si>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</si>
  <si>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</si>
  <si>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</si>
  <si>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</si>
  <si>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</si>
  <si>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</si>
  <si>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</si>
  <si>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</si>
  <si>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</si>
  <si>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</si>
  <si>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</si>
  <si>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</si>
  <si>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</si>
  <si>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</si>
  <si>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</si>
  <si>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</si>
  <si>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</si>
  <si>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</si>
  <si>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</si>
  <si>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</si>
  <si>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</si>
  <si>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</si>
  <si>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</si>
  <si>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</si>
  <si>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</si>
  <si>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</si>
  <si>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</si>
  <si>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</si>
  <si>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</si>
  <si>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</si>
  <si>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</si>
  <si>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</si>
  <si>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</si>
  <si>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</si>
  <si>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</si>
  <si>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</si>
  <si>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</si>
  <si>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</si>
  <si>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</si>
  <si>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</si>
  <si>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</si>
  <si>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</si>
  <si>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</si>
  <si>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</si>
  <si>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</si>
  <si>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</si>
  <si>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</si>
  <si>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</si>
  <si>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</si>
  <si>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</si>
  <si>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</si>
  <si>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</si>
  <si>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</si>
  <si>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</si>
  <si>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</si>
  <si>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</si>
  <si>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</si>
  <si>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</si>
  <si>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</si>
  <si>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</si>
  <si>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</si>
  <si>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</si>
  <si>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</si>
  <si>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</si>
  <si>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</si>
  <si>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</si>
  <si>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</si>
  <si>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</si>
  <si>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</si>
  <si>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</si>
  <si>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</si>
  <si>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</si>
  <si>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</si>
  <si>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</si>
  <si>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</si>
  <si>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</si>
  <si>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</si>
  <si>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</si>
  <si>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</si>
  <si>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</si>
  <si>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</si>
  <si>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</si>
  <si>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</si>
  <si>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</si>
  <si>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</si>
  <si>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</si>
  <si>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</si>
  <si>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</si>
  <si>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</si>
  <si>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</si>
  <si>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</si>
  <si>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</si>
  <si>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</si>
  <si>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</si>
  <si>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</si>
  <si>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</si>
  <si>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</si>
  <si>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</si>
  <si>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</si>
  <si>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</si>
  <si>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</si>
  <si>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</si>
  <si>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</si>
  <si>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</si>
  <si>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</si>
  <si>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</si>
  <si>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</si>
  <si>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</si>
  <si>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</si>
  <si>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</si>
  <si>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</si>
  <si>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</si>
  <si>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</si>
  <si>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</si>
  <si>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</si>
  <si>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</si>
  <si>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</si>
  <si>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</si>
  <si>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</si>
  <si>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</si>
  <si>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</si>
  <si>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</si>
  <si>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</si>
  <si>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</si>
  <si>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</si>
  <si>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</si>
  <si>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</si>
  <si>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</si>
  <si>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</si>
  <si>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</si>
  <si>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</si>
  <si>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</si>
  <si>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</si>
  <si>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</si>
  <si>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</si>
  <si>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</si>
  <si>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</si>
  <si>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</si>
  <si>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</si>
  <si>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</si>
  <si>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</si>
  <si>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</si>
  <si>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</si>
  <si>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</si>
  <si>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</si>
  <si>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</si>
  <si>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</si>
  <si>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</si>
  <si>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</si>
  <si>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</si>
  <si>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</si>
  <si>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</si>
  <si>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</si>
  <si>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</si>
  <si>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</si>
  <si>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</si>
  <si>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</si>
  <si>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</si>
  <si>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</si>
  <si>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</si>
  <si>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</si>
  <si>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</si>
  <si>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</si>
  <si>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</si>
  <si>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</si>
  <si>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</si>
  <si>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</si>
  <si>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</si>
  <si>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</si>
  <si>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</si>
  <si>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</si>
  <si>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</si>
  <si>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</si>
  <si>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</si>
  <si>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</si>
  <si>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</si>
  <si>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</si>
  <si>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</si>
  <si>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</si>
  <si>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</si>
  <si>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</si>
  <si>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</si>
  <si>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</si>
  <si>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</si>
  <si>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</si>
  <si>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</si>
  <si>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</si>
  <si>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</si>
  <si>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</si>
  <si>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</si>
  <si>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</si>
  <si>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</si>
  <si>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</si>
  <si>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</si>
  <si>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</si>
  <si>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</si>
  <si>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</si>
  <si>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</si>
  <si>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</si>
  <si>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</si>
  <si>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</si>
  <si>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</si>
  <si>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</si>
  <si>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</si>
  <si>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</si>
  <si>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</si>
  <si>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</si>
  <si>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</si>
  <si>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</si>
  <si>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</si>
  <si>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</si>
  <si>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</si>
  <si>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</si>
  <si>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</si>
  <si>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</si>
  <si>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</si>
  <si>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</si>
  <si>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</si>
  <si>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</si>
  <si>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</si>
  <si>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</si>
  <si>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</si>
  <si>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</si>
  <si>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</si>
  <si>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</si>
  <si>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</si>
  <si>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</si>
  <si>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</si>
  <si>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</si>
  <si>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</si>
  <si>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</si>
  <si>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</si>
  <si>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</si>
  <si>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</si>
  <si>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</si>
  <si>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</si>
  <si>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</si>
  <si>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</si>
  <si>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</si>
  <si>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</si>
  <si>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</si>
  <si>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</si>
  <si>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</si>
  <si>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</si>
  <si>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</si>
  <si>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</si>
  <si>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</si>
  <si>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</si>
  <si>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</si>
  <si>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</si>
  <si>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</si>
  <si>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</si>
  <si>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</si>
  <si>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</si>
  <si>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</si>
  <si>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</si>
  <si>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</si>
  <si>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</si>
  <si>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</si>
  <si>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</si>
  <si>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</si>
  <si>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</si>
  <si>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</si>
  <si>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</si>
  <si>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</si>
  <si>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</si>
  <si>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</si>
  <si>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</si>
  <si>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</si>
  <si>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</si>
  <si>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</si>
  <si>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</si>
  <si>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</si>
  <si>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</si>
  <si>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</si>
  <si>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</si>
  <si>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</si>
  <si>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</si>
  <si>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</si>
  <si>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</si>
  <si>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</si>
  <si>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</si>
  <si>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</si>
  <si>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</si>
  <si>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</si>
  <si>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</si>
  <si>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</si>
  <si>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</si>
  <si>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</si>
  <si>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</si>
  <si>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</si>
  <si>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</si>
  <si>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</si>
  <si>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</si>
  <si>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</si>
  <si>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</si>
  <si>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</si>
  <si>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</si>
  <si>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</si>
  <si>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</si>
  <si>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</si>
  <si>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</si>
  <si>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</si>
  <si>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</si>
  <si>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</si>
  <si>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</si>
  <si>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</si>
  <si>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</si>
  <si>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</si>
  <si>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</si>
  <si>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</si>
  <si>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</si>
  <si>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</si>
  <si>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</si>
  <si>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</si>
  <si>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</si>
  <si>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</si>
  <si>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</si>
  <si>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</si>
  <si>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</si>
  <si>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</si>
  <si>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</si>
  <si>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</si>
  <si>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</si>
  <si>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</si>
  <si>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</si>
  <si>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</si>
  <si>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</si>
  <si>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</si>
  <si>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</si>
  <si>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</si>
  <si>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</si>
  <si>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</si>
  <si>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</si>
  <si>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</si>
  <si>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</si>
  <si>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</si>
  <si>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</si>
  <si>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</si>
  <si>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</si>
  <si>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</si>
  <si>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</si>
  <si>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</si>
  <si>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</si>
  <si>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</si>
  <si>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</si>
  <si>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</si>
  <si>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</si>
  <si>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</si>
  <si>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</si>
  <si>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</si>
  <si>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</si>
  <si>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</si>
  <si>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</si>
  <si>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</si>
  <si>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</si>
  <si>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</si>
  <si>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</si>
  <si>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</si>
  <si>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</si>
  <si>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</si>
  <si>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</si>
  <si>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</si>
  <si>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</si>
  <si>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</si>
  <si>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</si>
  <si>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</si>
  <si>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</si>
  <si>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</si>
  <si>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</si>
  <si>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</si>
  <si>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</si>
  <si>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</si>
  <si>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</si>
  <si>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</si>
  <si>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</si>
  <si>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</si>
  <si>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</si>
  <si>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</si>
  <si>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</si>
  <si>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</si>
  <si>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</si>
  <si>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</si>
  <si>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</si>
  <si>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</si>
  <si>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</si>
  <si>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</si>
  <si>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</si>
  <si>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</si>
  <si>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</si>
  <si>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</si>
  <si>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</si>
  <si>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</si>
  <si>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</si>
  <si>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</si>
  <si>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</si>
  <si>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</si>
  <si>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</si>
  <si>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</si>
  <si>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</si>
  <si>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</si>
  <si>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</si>
  <si>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</si>
  <si>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</si>
  <si>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</si>
  <si>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</si>
  <si>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</si>
  <si>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</si>
  <si>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</si>
  <si>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</si>
  <si>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</si>
  <si>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</si>
  <si>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</si>
  <si>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</si>
  <si>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</si>
  <si>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</si>
  <si>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</si>
  <si>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</si>
  <si>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</si>
  <si>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</si>
  <si>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</si>
  <si>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</si>
  <si>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</si>
  <si>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</si>
  <si>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</si>
  <si>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</si>
  <si>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</si>
  <si>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</si>
  <si>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</si>
  <si>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</si>
  <si>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</si>
  <si>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</si>
  <si>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</si>
  <si>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</si>
  <si>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</si>
  <si>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</si>
  <si>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</si>
  <si>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</si>
  <si>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</si>
  <si>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</si>
  <si>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</si>
  <si>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</si>
  <si>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</si>
  <si>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</si>
  <si>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</si>
  <si>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</si>
  <si>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</si>
  <si>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</si>
  <si>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</si>
  <si>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</si>
  <si>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</si>
  <si>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</si>
  <si>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</si>
  <si>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</si>
  <si>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</si>
  <si>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</si>
  <si>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</si>
  <si>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</si>
  <si>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</si>
  <si>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</si>
  <si>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</si>
  <si>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</si>
  <si>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</si>
  <si>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</si>
  <si>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</si>
  <si>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</si>
  <si>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</si>
  <si>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</si>
  <si>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</si>
  <si>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</si>
  <si>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</si>
  <si>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</si>
  <si>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</si>
  <si>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</si>
  <si>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</si>
  <si>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</si>
  <si>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</si>
  <si>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</si>
  <si>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</si>
  <si>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</si>
  <si>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</si>
  <si>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</si>
  <si>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</si>
  <si>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</si>
  <si>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</si>
  <si>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</si>
  <si>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</si>
  <si>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</si>
  <si>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</si>
  <si>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</si>
  <si>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</si>
  <si>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</si>
  <si>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</si>
  <si>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</si>
  <si>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</si>
  <si>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</si>
  <si>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</si>
  <si>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</si>
  <si>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</si>
  <si>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</si>
  <si>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</si>
  <si>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</si>
  <si>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</si>
  <si>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</si>
  <si>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</si>
  <si>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</si>
  <si>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</si>
  <si>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</si>
  <si>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</si>
  <si>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</si>
  <si>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</si>
  <si>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</si>
  <si>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</si>
  <si>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</si>
  <si>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</si>
  <si>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</si>
  <si>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</si>
  <si>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</si>
  <si>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</si>
  <si>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</si>
  <si>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</si>
  <si>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</si>
  <si>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</si>
  <si>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</si>
  <si>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</si>
  <si>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</si>
  <si>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</si>
  <si>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</si>
  <si>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</si>
  <si>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</si>
  <si>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</si>
  <si>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</si>
  <si>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</si>
  <si>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</si>
  <si>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</si>
  <si>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</si>
  <si>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</si>
  <si>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</si>
  <si>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</si>
  <si>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</si>
  <si>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</si>
  <si>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</si>
  <si>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</si>
  <si>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</si>
  <si>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</si>
  <si>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</si>
  <si>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</si>
  <si>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</si>
  <si>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</si>
  <si>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</si>
  <si>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</si>
  <si>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</si>
  <si>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</si>
  <si>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</si>
  <si>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</si>
  <si>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</si>
  <si>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</si>
  <si>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</si>
  <si>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</si>
  <si>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</si>
  <si>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</si>
  <si>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</si>
  <si>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</si>
  <si>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</si>
  <si>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</si>
  <si>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</si>
  <si>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</si>
  <si>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</si>
  <si>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</si>
  <si>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</si>
  <si>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</si>
  <si>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</si>
  <si>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</si>
  <si>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</si>
  <si>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</si>
  <si>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</si>
  <si>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</si>
  <si>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</si>
  <si>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</si>
  <si>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</si>
  <si>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</si>
  <si>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</si>
  <si>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</si>
  <si>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</si>
  <si>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</si>
  <si>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</si>
  <si>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</si>
  <si>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</si>
  <si>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</si>
  <si>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</si>
  <si>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</si>
  <si>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</si>
  <si>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</si>
  <si>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</si>
  <si>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</si>
  <si>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</si>
  <si>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</si>
  <si>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</si>
  <si>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</si>
  <si>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</si>
  <si>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</si>
  <si>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</si>
  <si>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</si>
  <si>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</si>
  <si>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</si>
  <si>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</si>
  <si>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</si>
  <si>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</si>
  <si>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</si>
  <si>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</si>
  <si>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</si>
  <si>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</si>
  <si>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</si>
  <si>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</si>
  <si>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</si>
  <si>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</si>
  <si>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</si>
  <si>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</si>
  <si>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</si>
  <si>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</si>
  <si>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</si>
  <si>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</si>
  <si>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</si>
  <si>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</si>
  <si>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</si>
  <si>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</si>
  <si>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</si>
  <si>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</si>
  <si>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</si>
  <si>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</si>
  <si>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</si>
  <si>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</si>
  <si>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</si>
  <si>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</si>
  <si>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</si>
  <si>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</si>
  <si>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</si>
  <si>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</si>
  <si>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</si>
  <si>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</si>
  <si>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</si>
  <si>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</si>
  <si>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</si>
  <si>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</si>
  <si>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</si>
  <si>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</si>
  <si>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</si>
  <si>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</si>
  <si>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</si>
  <si>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</si>
  <si>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</si>
  <si>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</si>
  <si>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</si>
  <si>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</si>
  <si>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</si>
  <si>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</si>
  <si>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</si>
  <si>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</si>
  <si>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</si>
  <si>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</si>
  <si>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</si>
  <si>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</si>
  <si>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</si>
  <si>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</si>
  <si>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</si>
  <si>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</si>
  <si>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</si>
  <si>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</si>
  <si>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</si>
  <si>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</si>
  <si>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</si>
  <si>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</si>
  <si>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</si>
  <si>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</si>
  <si>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</si>
  <si>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</si>
  <si>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</si>
  <si>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</si>
  <si>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</si>
  <si>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</si>
  <si>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</si>
  <si>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</si>
  <si>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</si>
  <si>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</si>
  <si>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</si>
  <si>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</si>
  <si>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</si>
  <si>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</si>
  <si>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</si>
  <si>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</si>
  <si>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</si>
  <si>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</si>
  <si>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</si>
  <si>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</si>
  <si>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</si>
  <si>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</si>
  <si>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</si>
  <si>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</si>
  <si>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</si>
  <si>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</si>
  <si>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</si>
  <si>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</si>
  <si>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</si>
  <si>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</si>
  <si>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</si>
  <si>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</si>
  <si>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</si>
  <si>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</si>
  <si>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</si>
  <si>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</si>
  <si>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</si>
  <si>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</si>
  <si>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</si>
  <si>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</si>
  <si>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</si>
  <si>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</si>
  <si>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</si>
  <si>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</si>
  <si>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</si>
  <si>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</si>
  <si>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</si>
  <si>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</si>
  <si>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</si>
  <si>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</si>
  <si>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</si>
  <si>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</si>
  <si>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</si>
  <si>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</si>
  <si>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</si>
  <si>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</si>
  <si>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</si>
  <si>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</si>
  <si>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</si>
  <si>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</si>
  <si>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</si>
  <si>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</si>
  <si>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</si>
  <si>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</si>
  <si>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</si>
  <si>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</si>
  <si>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</si>
  <si>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</si>
  <si>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</si>
  <si>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</si>
  <si>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</si>
  <si>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</si>
  <si>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</si>
  <si>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</si>
  <si>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</si>
  <si>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</si>
  <si>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</si>
  <si>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</si>
  <si>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</si>
  <si>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</si>
  <si>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</si>
  <si>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</si>
  <si>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</si>
  <si>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</si>
  <si>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</si>
  <si>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</si>
  <si>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</si>
  <si>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</si>
  <si>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</si>
  <si>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</si>
  <si>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</si>
  <si>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</si>
  <si>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</si>
  <si>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</si>
  <si>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</si>
  <si>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</si>
  <si>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</si>
  <si>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</si>
  <si>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</si>
  <si>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</si>
  <si>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</si>
  <si>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</si>
  <si>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</si>
  <si>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</si>
  <si>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</si>
  <si>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</si>
  <si>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</si>
  <si>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</si>
  <si>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</si>
  <si>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</si>
  <si>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</si>
  <si>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</si>
  <si>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</si>
  <si>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</si>
  <si>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</si>
  <si>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</si>
  <si>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</si>
  <si>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</si>
  <si>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</si>
  <si>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</si>
  <si>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</si>
  <si>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</si>
  <si>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</si>
  <si>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</si>
  <si>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</si>
  <si>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</si>
  <si>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</si>
  <si>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</si>
  <si>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</si>
  <si>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</si>
  <si>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</si>
  <si>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</si>
  <si>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</si>
  <si>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</si>
  <si>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</si>
  <si>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</si>
  <si>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</si>
  <si>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</si>
  <si>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</si>
  <si>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</si>
  <si>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</si>
  <si>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</si>
  <si>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</si>
  <si>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</si>
  <si>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</si>
  <si>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</si>
  <si>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</si>
  <si>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</si>
  <si>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</si>
  <si>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</si>
  <si>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</si>
  <si>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</si>
  <si>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</si>
  <si>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</si>
  <si>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</si>
  <si>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</si>
  <si>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</si>
  <si>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</si>
  <si>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</si>
  <si>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</si>
  <si>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</si>
  <si>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</si>
  <si>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</si>
  <si>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</si>
  <si>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</si>
  <si>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</si>
  <si>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</si>
  <si>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</si>
  <si>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</si>
  <si>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</si>
  <si>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</si>
  <si>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</si>
  <si>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</si>
  <si>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</si>
  <si>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</si>
  <si>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</si>
  <si>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</si>
  <si>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</si>
  <si>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</si>
  <si>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</si>
  <si>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</si>
  <si>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</si>
  <si>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</si>
  <si>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</si>
  <si>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</si>
  <si>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</si>
  <si>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</si>
  <si>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</si>
  <si>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</si>
  <si>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</si>
  <si>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</si>
  <si>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</si>
  <si>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</si>
  <si>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</si>
  <si>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</si>
  <si>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</si>
  <si>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</si>
  <si>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</si>
  <si>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</si>
  <si>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</si>
  <si>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</si>
  <si>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</si>
  <si>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</si>
  <si>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</si>
  <si>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</si>
  <si>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</si>
  <si>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</si>
  <si>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</si>
  <si>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</si>
  <si>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</si>
  <si>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</si>
  <si>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</si>
  <si>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</si>
  <si>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</si>
  <si>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</si>
  <si>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</si>
  <si>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</si>
  <si>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</si>
  <si>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</si>
  <si>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</si>
  <si>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</si>
  <si>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</si>
  <si>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</si>
  <si>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</si>
  <si>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</si>
  <si>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</si>
  <si>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</si>
  <si>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</si>
  <si>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</si>
  <si>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</si>
  <si>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</si>
  <si>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</si>
  <si>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</si>
  <si>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</si>
  <si>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</si>
  <si>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</si>
  <si>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</si>
  <si>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</si>
  <si>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</si>
  <si>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</si>
  <si>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</si>
  <si>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</si>
  <si>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</si>
  <si>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</si>
  <si>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</si>
  <si>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</si>
  <si>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</si>
  <si>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</si>
  <si>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</si>
  <si>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</si>
  <si>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</si>
  <si>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</si>
  <si>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</si>
  <si>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</si>
  <si>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</si>
  <si>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</si>
  <si>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</si>
  <si>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</si>
  <si>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</si>
  <si>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</si>
  <si>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</si>
  <si>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</si>
  <si>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</si>
  <si>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</si>
  <si>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</si>
  <si>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</si>
  <si>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</si>
  <si>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</si>
  <si>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</si>
  <si>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</si>
  <si>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</si>
  <si>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</si>
  <si>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</si>
  <si>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</si>
  <si>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</si>
  <si>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</si>
  <si>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</si>
  <si>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</si>
  <si>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</si>
  <si>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</si>
  <si>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</si>
  <si>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</si>
  <si>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</si>
  <si>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</si>
  <si>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</si>
  <si>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</si>
  <si>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</si>
  <si>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</si>
  <si>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</si>
  <si>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</si>
  <si>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</si>
  <si>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</si>
  <si>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</si>
  <si>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</si>
  <si>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</si>
  <si>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</si>
  <si>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</si>
  <si>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</si>
  <si>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</si>
  <si>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</si>
  <si>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</si>
  <si>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</si>
  <si>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</si>
  <si>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</si>
  <si>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</si>
  <si>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</si>
  <si>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</si>
  <si>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</si>
  <si>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</si>
  <si>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</si>
  <si>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</si>
  <si>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</si>
  <si>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</si>
  <si>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</si>
  <si>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</si>
  <si>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</si>
  <si>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</si>
  <si>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</si>
  <si>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</si>
  <si>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</si>
  <si>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</si>
  <si>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</si>
  <si>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</si>
  <si>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</si>
  <si>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</si>
  <si>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</si>
  <si>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</si>
  <si>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</si>
  <si>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</si>
  <si>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</si>
  <si>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</si>
  <si>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</si>
  <si>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</si>
  <si>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</si>
  <si>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</si>
  <si>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</si>
  <si>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</si>
  <si>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</si>
  <si>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</si>
  <si>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</si>
  <si>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</si>
  <si>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</si>
  <si>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</si>
  <si>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</si>
  <si>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</si>
  <si>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</si>
  <si>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</si>
  <si>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</si>
  <si>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</si>
  <si>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</si>
  <si>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</si>
  <si>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</si>
  <si>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</si>
  <si>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</si>
  <si>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</si>
  <si>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</si>
  <si>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</si>
  <si>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</si>
  <si>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</si>
  <si>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</si>
  <si>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</si>
  <si>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</si>
  <si>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</si>
  <si>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</si>
  <si>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</si>
  <si>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</si>
  <si>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</si>
  <si>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</si>
  <si>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</si>
  <si>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</si>
  <si>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</si>
  <si>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</si>
  <si>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</si>
  <si>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</si>
  <si>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</si>
  <si>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</si>
  <si>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</si>
  <si>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</si>
  <si>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</si>
  <si>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</si>
  <si>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</si>
  <si>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</si>
  <si>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</si>
  <si>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</si>
  <si>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</si>
  <si>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</si>
  <si>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</si>
  <si>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</si>
  <si>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</si>
  <si>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</si>
  <si>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</si>
  <si>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</si>
  <si>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</si>
  <si>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</si>
  <si>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</si>
  <si>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</si>
  <si>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</si>
  <si>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</si>
  <si>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</si>
  <si>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</si>
  <si>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</si>
  <si>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</si>
  <si>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</si>
  <si>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</si>
  <si>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</si>
  <si>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</si>
  <si>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</si>
  <si>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</si>
  <si>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</si>
  <si>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</si>
  <si>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</si>
  <si>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</si>
  <si>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</si>
  <si>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</si>
  <si>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</si>
  <si>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</si>
  <si>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</si>
  <si>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</si>
  <si>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</si>
  <si>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</si>
  <si>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</si>
  <si>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</si>
  <si>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</si>
  <si>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</si>
  <si>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</si>
  <si>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</si>
  <si>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</si>
  <si>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</si>
  <si>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</si>
  <si>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</si>
  <si>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</si>
  <si>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</si>
  <si>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</si>
  <si>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</si>
  <si>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</si>
  <si>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</si>
  <si>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</si>
  <si>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</si>
  <si>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</si>
  <si>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</si>
  <si>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</si>
  <si>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</si>
  <si>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</si>
  <si>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</si>
  <si>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</si>
  <si>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</si>
  <si>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</si>
  <si>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</si>
  <si>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</si>
  <si>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</si>
  <si>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</si>
  <si>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</si>
  <si>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</si>
  <si>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</si>
  <si>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</si>
  <si>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</si>
  <si>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</si>
  <si>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</si>
  <si>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</si>
  <si>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</si>
  <si>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</si>
  <si>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</si>
  <si>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</si>
  <si>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</si>
  <si>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</si>
  <si>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</si>
  <si>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</si>
  <si>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</si>
  <si>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</si>
  <si>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</si>
  <si>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</si>
  <si>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</si>
  <si>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</si>
  <si>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</si>
  <si>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</si>
  <si>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</si>
  <si>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</si>
  <si>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</si>
  <si>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</si>
  <si>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</si>
  <si>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</si>
  <si>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</si>
  <si>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</si>
  <si>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</si>
  <si>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</si>
  <si>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</si>
  <si>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</si>
  <si>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</si>
  <si>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</si>
  <si>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</si>
  <si>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</si>
  <si>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</si>
  <si>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</si>
  <si>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</si>
  <si>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</si>
  <si>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</si>
  <si>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</si>
  <si>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</si>
  <si>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</si>
  <si>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</si>
  <si>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</si>
  <si>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</si>
  <si>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</si>
  <si>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</si>
  <si>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</si>
  <si>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</si>
  <si>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</si>
  <si>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</si>
  <si>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</si>
  <si>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</si>
  <si>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</si>
  <si>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</si>
  <si>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</si>
  <si>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</si>
  <si>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</si>
  <si>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</si>
  <si>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</si>
  <si>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</si>
  <si>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</si>
  <si>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</si>
  <si>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</si>
  <si>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</si>
  <si>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</si>
  <si>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</si>
  <si>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</si>
  <si>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</si>
  <si>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</si>
  <si>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</si>
  <si>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</si>
  <si>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</si>
  <si>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</si>
  <si>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</si>
  <si>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</si>
  <si>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</si>
  <si>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</si>
  <si>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</si>
  <si>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</si>
  <si>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</si>
  <si>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</si>
  <si>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</si>
  <si>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</si>
  <si>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</si>
  <si>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</si>
  <si>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</si>
  <si>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</si>
  <si>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</si>
  <si>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</si>
  <si>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</si>
  <si>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</si>
  <si>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</si>
  <si>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</si>
  <si>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</si>
  <si>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</si>
  <si>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</si>
  <si>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</si>
  <si>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</si>
  <si>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</si>
  <si>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</si>
  <si>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</si>
  <si>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</si>
  <si>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</si>
  <si>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</si>
  <si>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</si>
  <si>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</si>
  <si>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</si>
  <si>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</si>
  <si>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</si>
  <si>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</si>
  <si>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</si>
  <si>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</si>
  <si>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</si>
  <si>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</si>
  <si>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</si>
  <si>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</si>
  <si>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</si>
  <si>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</si>
  <si>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</si>
  <si>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</si>
  <si>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</si>
  <si>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</si>
  <si>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</si>
  <si>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</si>
  <si>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</si>
  <si>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</si>
  <si>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</si>
  <si>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</si>
  <si>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</si>
  <si>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</si>
  <si>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</si>
  <si>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</si>
  <si>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</si>
  <si>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</si>
  <si>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</si>
  <si>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</si>
  <si>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</si>
  <si>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</si>
  <si>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</si>
  <si>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</si>
  <si>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</si>
  <si>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</si>
  <si>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</si>
  <si>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</si>
  <si>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</si>
  <si>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</si>
  <si>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</si>
  <si>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</si>
  <si>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</si>
  <si>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</si>
  <si>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</si>
  <si>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</si>
  <si>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</si>
  <si>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</si>
  <si>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</si>
  <si>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</si>
  <si>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</si>
  <si>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</si>
  <si>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</si>
  <si>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</si>
  <si>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</si>
  <si>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</si>
  <si>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</si>
  <si>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</si>
  <si>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</si>
  <si>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</si>
  <si>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</si>
  <si>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</si>
  <si>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</si>
  <si>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</si>
  <si>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</si>
  <si>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</si>
  <si>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</si>
  <si>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</si>
  <si>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</si>
  <si>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</si>
  <si>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</si>
  <si>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</si>
  <si>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</si>
  <si>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</si>
  <si>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</si>
  <si>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</si>
  <si>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</si>
  <si>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</si>
  <si>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</si>
  <si>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</si>
  <si>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</si>
  <si>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</si>
  <si>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</si>
  <si>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</si>
  <si>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</si>
  <si>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</si>
  <si>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</si>
  <si>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</si>
  <si>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</si>
  <si>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</si>
  <si>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</si>
  <si>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</si>
  <si>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</si>
  <si>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</si>
  <si>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</si>
  <si>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</si>
  <si>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</si>
  <si>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</si>
  <si>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</si>
  <si>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</si>
  <si>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</si>
  <si>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</si>
  <si>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</si>
  <si>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</si>
  <si>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</si>
  <si>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</si>
  <si>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</si>
  <si>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</si>
  <si>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</si>
  <si>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</si>
  <si>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</si>
  <si>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</si>
  <si>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</si>
  <si>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</si>
  <si>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</si>
  <si>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</si>
  <si>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</si>
  <si>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</si>
  <si>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</si>
  <si>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</si>
  <si>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</si>
  <si>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</si>
  <si>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</si>
  <si>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</si>
  <si>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</si>
  <si>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</si>
  <si>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</si>
  <si>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</si>
  <si>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</si>
  <si>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</si>
  <si>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</si>
  <si>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</si>
  <si>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</si>
  <si>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</si>
  <si>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</si>
  <si>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</si>
  <si>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</si>
  <si>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</si>
  <si>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</si>
  <si>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</si>
  <si>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</si>
  <si>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</si>
  <si>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</si>
  <si>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</si>
  <si>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</si>
  <si>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</si>
  <si>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</si>
  <si>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</si>
  <si>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</si>
  <si>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</si>
  <si>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</si>
  <si>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</si>
  <si>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</si>
  <si>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</si>
  <si>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</si>
  <si>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</si>
  <si>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</si>
  <si>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</si>
  <si>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</si>
  <si>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</si>
  <si>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</si>
  <si>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</si>
  <si>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</si>
  <si>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</si>
  <si>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</si>
  <si>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</si>
  <si>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</si>
  <si>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</si>
  <si>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</si>
  <si>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</si>
  <si>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</si>
  <si>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</si>
  <si>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</si>
  <si>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</si>
  <si>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</si>
  <si>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</si>
  <si>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</si>
  <si>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</si>
  <si>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</si>
  <si>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</si>
  <si>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</si>
  <si>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</si>
  <si>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</si>
  <si>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</si>
  <si>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</si>
  <si>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</si>
  <si>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</si>
  <si>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</si>
  <si>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</si>
  <si>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</si>
  <si>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</si>
  <si>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</si>
  <si>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</si>
  <si>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</si>
  <si>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</si>
  <si>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</si>
  <si>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</si>
  <si>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</si>
  <si>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</si>
  <si>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</si>
  <si>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</si>
  <si>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</si>
  <si>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</si>
  <si>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</si>
  <si>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</si>
  <si>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</si>
  <si>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</si>
  <si>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</si>
  <si>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</si>
  <si>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</si>
  <si>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</si>
  <si>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</si>
  <si>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</si>
  <si>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</si>
  <si>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</si>
  <si>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</si>
  <si>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</si>
  <si>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</si>
  <si>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</si>
  <si>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</si>
  <si>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</si>
  <si>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</si>
  <si>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</si>
  <si>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</si>
  <si>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</si>
  <si>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</si>
  <si>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</si>
  <si>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</si>
  <si>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</si>
  <si>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</si>
  <si>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</si>
  <si>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</si>
  <si>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</si>
  <si>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</si>
  <si>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</si>
  <si>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</si>
  <si>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</si>
  <si>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</si>
  <si>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</si>
  <si>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</si>
  <si>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</si>
  <si>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</si>
  <si>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</si>
  <si>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</si>
  <si>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</si>
  <si>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</si>
  <si>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</si>
  <si>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</si>
  <si>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</si>
  <si>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</si>
  <si>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</si>
  <si>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</si>
  <si>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</si>
  <si>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</si>
  <si>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</si>
  <si>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</si>
  <si>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</si>
  <si>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</si>
  <si>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</si>
  <si>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</si>
  <si>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</si>
  <si>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</si>
  <si>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</si>
  <si>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</si>
  <si>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</si>
  <si>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</si>
  <si>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</si>
  <si>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</si>
  <si>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</si>
  <si>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</si>
  <si>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</si>
  <si>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</si>
  <si>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</si>
  <si>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</si>
  <si>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</si>
  <si>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</si>
  <si>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</si>
  <si>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</si>
  <si>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</si>
  <si>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</si>
  <si>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</si>
  <si>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</si>
  <si>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</si>
  <si>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</si>
  <si>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</si>
  <si>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</si>
  <si>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</si>
  <si>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</si>
  <si>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</si>
  <si>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</si>
  <si>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</si>
  <si>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</si>
  <si>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</si>
  <si>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</si>
  <si>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</si>
  <si>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</si>
  <si>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</si>
  <si>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</si>
  <si>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</si>
  <si>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</si>
  <si>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</si>
  <si>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</si>
  <si>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</si>
  <si>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</si>
  <si>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</si>
  <si>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</si>
  <si>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</si>
  <si>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</si>
  <si>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</si>
  <si>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</si>
  <si>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</si>
  <si>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</si>
  <si>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</si>
  <si>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</si>
  <si>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</si>
  <si>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</si>
  <si>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</si>
  <si>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</si>
  <si>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</si>
  <si>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</si>
  <si>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</si>
  <si>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</si>
  <si>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</si>
  <si>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</si>
  <si>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</si>
  <si>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</si>
  <si>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</si>
  <si>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</si>
  <si>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</si>
  <si>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</si>
  <si>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</si>
  <si>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</si>
  <si>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</si>
  <si>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</si>
  <si>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</si>
  <si>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</si>
  <si>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</si>
  <si>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</si>
  <si>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</si>
  <si>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</si>
  <si>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</si>
  <si>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</si>
  <si>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</si>
  <si>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</si>
  <si>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</si>
  <si>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</si>
  <si>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</si>
  <si>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</si>
  <si>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</si>
  <si>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</si>
  <si>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</si>
  <si>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</si>
  <si>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</si>
  <si>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</si>
  <si>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</si>
  <si>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</si>
  <si>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</si>
  <si>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</si>
  <si>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</si>
  <si>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</si>
  <si>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</si>
  <si>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</si>
  <si>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</si>
  <si>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</si>
  <si>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</si>
  <si>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</si>
  <si>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</si>
  <si>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</si>
  <si>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</si>
  <si>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</si>
  <si>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</si>
  <si>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</si>
  <si>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</si>
  <si>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</si>
  <si>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</si>
  <si>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</si>
  <si>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</si>
  <si>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</si>
  <si>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</si>
  <si>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</si>
  <si>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</si>
  <si>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</si>
  <si>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</si>
  <si>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</si>
  <si>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</si>
  <si>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</si>
  <si>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</si>
  <si>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</si>
  <si>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</si>
  <si>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</si>
  <si>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</si>
  <si>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</si>
  <si>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</si>
  <si>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</si>
  <si>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</si>
  <si>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</si>
  <si>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</si>
  <si>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</si>
  <si>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</si>
  <si>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</si>
  <si>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</si>
  <si>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</si>
  <si>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</si>
  <si>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</si>
  <si>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</si>
  <si>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</si>
  <si>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</si>
  <si>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</si>
  <si>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</si>
  <si>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</si>
  <si>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</si>
  <si>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</si>
  <si>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</si>
  <si>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</si>
  <si>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</si>
  <si>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</si>
  <si>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</si>
  <si>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</si>
  <si>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</si>
  <si>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</si>
  <si>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</si>
  <si>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</si>
  <si>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</si>
  <si>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</si>
  <si>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</si>
  <si>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</si>
  <si>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</si>
  <si>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</si>
  <si>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</si>
  <si>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</si>
  <si>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</si>
  <si>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</si>
  <si>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</si>
  <si>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</si>
  <si>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</si>
  <si>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</si>
  <si>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</si>
  <si>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</si>
  <si>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</si>
  <si>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</si>
  <si>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</si>
  <si>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</si>
  <si>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</si>
  <si>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</si>
  <si>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</si>
  <si>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</si>
  <si>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</si>
  <si>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</si>
  <si>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</si>
  <si>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</si>
  <si>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</si>
  <si>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</si>
  <si>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</si>
  <si>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</si>
  <si>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</si>
  <si>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</si>
  <si>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</si>
  <si>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</si>
  <si>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</si>
  <si>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</si>
  <si>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</si>
  <si>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</si>
  <si>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</si>
  <si>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</si>
  <si>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</si>
  <si>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</si>
  <si>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</si>
  <si>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</si>
  <si>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</si>
  <si>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</si>
  <si>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</si>
  <si>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</si>
  <si>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</si>
  <si>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</si>
  <si>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</si>
  <si>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</si>
  <si>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</si>
  <si>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</si>
  <si>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</si>
  <si>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</si>
  <si>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</si>
  <si>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</si>
  <si>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</si>
  <si>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</si>
  <si>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</si>
  <si>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</si>
  <si>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</si>
  <si>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</si>
  <si>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</si>
  <si>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</si>
  <si>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</si>
  <si>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</si>
  <si>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</si>
  <si>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</si>
  <si>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</si>
  <si>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</si>
  <si>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</si>
  <si>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</si>
  <si>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</si>
  <si>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</si>
  <si>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</si>
  <si>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</si>
  <si>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</si>
  <si>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</si>
  <si>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</si>
  <si>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</si>
  <si>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</si>
  <si>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</si>
  <si>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</si>
  <si>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</si>
  <si>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</si>
  <si>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</si>
  <si>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</si>
  <si>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</si>
  <si>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</si>
  <si>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</si>
  <si>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</si>
  <si>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</si>
  <si>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</si>
  <si>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</si>
  <si>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</si>
  <si>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</si>
  <si>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</si>
  <si>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</si>
  <si>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</si>
  <si>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</si>
  <si>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</si>
  <si>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</si>
  <si>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</si>
  <si>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</si>
  <si>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</si>
  <si>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</si>
  <si>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</si>
  <si>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</si>
  <si>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</si>
  <si>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</si>
  <si>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</si>
  <si>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</si>
  <si>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</si>
  <si>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</si>
  <si>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</si>
  <si>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</si>
  <si>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</si>
  <si>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</si>
  <si>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</si>
  <si>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</si>
  <si>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</si>
  <si>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</si>
  <si>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</si>
  <si>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</si>
  <si>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</si>
  <si>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</si>
  <si>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</si>
  <si>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</si>
  <si>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</si>
  <si>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</si>
  <si>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</si>
  <si>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</si>
  <si>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</si>
  <si>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</si>
  <si>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</si>
  <si>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</si>
  <si>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</si>
  <si>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</si>
  <si>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</si>
  <si>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</si>
  <si>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</si>
  <si>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</si>
  <si>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</si>
  <si>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</si>
  <si>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</si>
  <si>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</si>
  <si>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</si>
  <si>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</si>
  <si>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</si>
  <si>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</si>
  <si>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</si>
  <si>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</si>
  <si>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</si>
  <si>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</si>
  <si>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</si>
  <si>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</si>
  <si>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</si>
  <si>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</si>
  <si>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</si>
  <si>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</si>
  <si>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</si>
  <si>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</si>
  <si>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</si>
  <si>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</si>
  <si>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</si>
  <si>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</si>
  <si>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</si>
  <si>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</si>
  <si>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</si>
  <si>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</si>
  <si>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</si>
  <si>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</si>
  <si>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</si>
  <si>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</si>
  <si>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</si>
  <si>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</si>
  <si>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</si>
  <si>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</si>
  <si>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</si>
  <si>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</si>
  <si>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</si>
  <si>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</si>
  <si>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</si>
  <si>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</si>
  <si>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</si>
  <si>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</si>
  <si>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</si>
  <si>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</si>
  <si>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</si>
  <si>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</si>
  <si>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</si>
  <si>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</si>
  <si>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</si>
  <si>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</si>
  <si>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</si>
  <si>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</si>
  <si>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</si>
  <si>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</si>
  <si>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</si>
  <si>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</si>
  <si>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</si>
  <si>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</si>
  <si>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</si>
  <si>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</si>
  <si>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</si>
  <si>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</si>
  <si>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</si>
  <si>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</si>
  <si>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</si>
  <si>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</si>
  <si>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</si>
  <si>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</si>
  <si>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</si>
  <si>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</si>
  <si>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</si>
  <si>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</si>
  <si>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</si>
  <si>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</si>
  <si>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</si>
  <si>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</si>
  <si>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</si>
  <si>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</si>
  <si>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</si>
  <si>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</si>
  <si>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</si>
  <si>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</si>
  <si>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</si>
  <si>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</si>
  <si>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</si>
  <si>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</si>
  <si>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</si>
  <si>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</si>
  <si>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</si>
  <si>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</si>
  <si>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</si>
  <si>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</si>
  <si>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</si>
  <si>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</si>
  <si>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</si>
  <si>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</si>
  <si>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</si>
  <si>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</si>
  <si>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</si>
  <si>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</si>
  <si>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</si>
  <si>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</si>
  <si>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</si>
  <si>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</si>
  <si>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</si>
  <si>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</si>
  <si>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</si>
  <si>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</si>
  <si>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</si>
  <si>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</si>
  <si>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</si>
  <si>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</si>
  <si>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</si>
  <si>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</si>
  <si>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</si>
  <si>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</si>
  <si>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</si>
  <si>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</si>
  <si>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</si>
  <si>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</si>
  <si>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</si>
  <si>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</si>
  <si>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</si>
  <si>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</si>
  <si>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</si>
  <si>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</si>
  <si>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</si>
  <si>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</si>
  <si>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</si>
  <si>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</si>
  <si>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</si>
  <si>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</si>
  <si>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</si>
  <si>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</si>
  <si>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</si>
  <si>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</si>
  <si>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</si>
  <si>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</si>
  <si>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</si>
  <si>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</si>
  <si>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</si>
  <si>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</si>
  <si>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</si>
  <si>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</si>
  <si>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</si>
  <si>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</si>
  <si>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</si>
  <si>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</si>
  <si>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</si>
  <si>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</si>
  <si>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</si>
  <si>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</si>
  <si>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</si>
  <si>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</si>
  <si>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</si>
  <si>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</si>
  <si>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</si>
  <si>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</si>
  <si>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</si>
  <si>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</si>
  <si>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</si>
  <si>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</si>
  <si>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</si>
  <si>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</si>
  <si>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</si>
  <si>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</si>
  <si>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</si>
  <si>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</si>
  <si>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</si>
  <si>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</si>
  <si>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</si>
  <si>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</si>
  <si>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</si>
  <si>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</si>
  <si>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</si>
  <si>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</si>
  <si>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</si>
  <si>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</si>
  <si>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</si>
  <si>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</si>
  <si>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</si>
  <si>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</si>
  <si>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</si>
  <si>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</si>
  <si>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</si>
  <si>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</si>
  <si>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</si>
  <si>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</si>
  <si>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</si>
  <si>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</si>
  <si>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</si>
  <si>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</si>
  <si>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</si>
  <si>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</si>
  <si>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</si>
  <si>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</si>
  <si>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</si>
  <si>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</si>
  <si>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</si>
  <si>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</si>
  <si>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</si>
  <si>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</si>
  <si>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</si>
  <si>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</si>
  <si>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</si>
  <si>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</si>
  <si>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</si>
  <si>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</si>
  <si>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</si>
  <si>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</si>
  <si>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</si>
  <si>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</si>
  <si>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</si>
  <si>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</si>
  <si>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</si>
  <si>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</si>
  <si>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</si>
  <si>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</si>
  <si>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</si>
  <si>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</si>
  <si>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</si>
  <si>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</si>
  <si>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</si>
  <si>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</si>
  <si>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</si>
  <si>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</si>
  <si>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</si>
  <si>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</si>
  <si>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</si>
  <si>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</si>
  <si>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</si>
  <si>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</si>
  <si>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</si>
  <si>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</si>
  <si>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</si>
  <si>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</si>
  <si>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</si>
  <si>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</si>
  <si>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</si>
  <si>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</si>
  <si>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</si>
  <si>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</si>
  <si>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</si>
  <si>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</si>
  <si>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</si>
  <si>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</si>
  <si>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</si>
  <si>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</si>
  <si>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</si>
  <si>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</si>
  <si>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</si>
  <si>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</si>
  <si>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</si>
  <si>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</si>
  <si>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</si>
  <si>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</si>
  <si>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</si>
  <si>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</si>
  <si>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</si>
  <si>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</si>
  <si>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</si>
  <si>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</si>
  <si>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</si>
  <si>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</si>
  <si>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</si>
  <si>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</si>
  <si>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</si>
  <si>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</si>
  <si>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</si>
  <si>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</si>
  <si>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</si>
  <si>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</si>
  <si>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</si>
  <si>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</si>
  <si>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</si>
  <si>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</si>
  <si>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</si>
  <si>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</si>
  <si>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</si>
  <si>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</si>
  <si>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</si>
  <si>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</si>
  <si>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</si>
  <si>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</si>
  <si>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</si>
  <si>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</si>
  <si>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</si>
  <si>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</si>
  <si>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</si>
  <si>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</si>
  <si>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</si>
  <si>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</si>
  <si>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</si>
  <si>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</si>
  <si>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</si>
  <si>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</si>
  <si>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</si>
  <si>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</si>
  <si>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</si>
  <si>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</si>
  <si>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</si>
  <si>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</si>
  <si>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</si>
  <si>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</si>
  <si>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</si>
  <si>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</si>
  <si>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</si>
  <si>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</si>
  <si>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</si>
  <si>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</si>
  <si>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</si>
  <si>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</si>
  <si>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</si>
  <si>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</si>
  <si>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</si>
  <si>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</si>
  <si>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</si>
  <si>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</si>
  <si>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</si>
  <si>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</si>
  <si>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</si>
  <si>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</si>
  <si>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</si>
  <si>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</si>
  <si>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</si>
  <si>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</si>
  <si>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</si>
  <si>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</si>
  <si>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</si>
  <si>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</si>
  <si>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</si>
  <si>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</si>
  <si>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</si>
  <si>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</si>
  <si>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</si>
  <si>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</si>
  <si>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</si>
  <si>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</si>
  <si>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</si>
  <si>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</si>
  <si>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</si>
  <si>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</si>
  <si>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</si>
  <si>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</si>
  <si>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</si>
  <si>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</si>
  <si>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</si>
  <si>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</si>
  <si>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</si>
  <si>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</si>
  <si>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</si>
  <si>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</si>
  <si>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</si>
  <si>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</si>
  <si>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</si>
  <si>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</si>
  <si>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</si>
  <si>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</si>
  <si>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</si>
  <si>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</si>
  <si>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</si>
  <si>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</si>
  <si>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</si>
  <si>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</si>
  <si>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</si>
  <si>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</si>
  <si>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</si>
  <si>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</si>
  <si>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</si>
  <si>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</si>
  <si>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</si>
  <si>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</si>
  <si>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</si>
  <si>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</si>
  <si>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</si>
  <si>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</si>
  <si>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</si>
  <si>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</si>
  <si>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</si>
  <si>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</si>
  <si>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</si>
  <si>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</si>
  <si>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</si>
  <si>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</si>
  <si>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</si>
  <si>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</si>
  <si>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</si>
  <si>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</si>
  <si>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</si>
  <si>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</si>
  <si>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</si>
  <si>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</si>
  <si>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</si>
  <si>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</si>
  <si>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</si>
  <si>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</si>
  <si>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</si>
  <si>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</si>
  <si>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</si>
  <si>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</si>
  <si>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</si>
  <si>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</si>
  <si>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</si>
  <si>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</si>
  <si>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</si>
  <si>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</si>
  <si>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</si>
  <si>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</si>
  <si>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</si>
  <si>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</si>
  <si>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</si>
  <si>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</si>
  <si>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</si>
  <si>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</si>
  <si>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</si>
  <si>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</si>
  <si>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</si>
  <si>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</si>
  <si>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</si>
  <si>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</si>
  <si>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</si>
  <si>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</si>
  <si>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</si>
  <si>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</si>
  <si>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</si>
  <si>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</si>
  <si>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</si>
  <si>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</si>
  <si>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</si>
  <si>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</si>
  <si>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</si>
  <si>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</si>
  <si>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</si>
  <si>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</si>
  <si>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</si>
  <si>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</si>
  <si>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</si>
  <si>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</si>
  <si>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</si>
  <si>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</si>
  <si>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</si>
  <si>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</si>
  <si>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</si>
  <si>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</si>
  <si>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</si>
  <si>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</si>
  <si>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</si>
  <si>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</si>
  <si>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</si>
  <si>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</si>
  <si>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</si>
  <si>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</si>
  <si>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</si>
  <si>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</si>
  <si>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</si>
  <si>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</si>
  <si>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</si>
  <si>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</si>
  <si>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</si>
  <si>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</si>
  <si>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</si>
  <si>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</si>
  <si>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</si>
  <si>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</si>
  <si>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</si>
  <si>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</si>
  <si>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</si>
  <si>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</si>
  <si>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</si>
  <si>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</si>
  <si>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</si>
  <si>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</si>
  <si>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</si>
  <si>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</si>
  <si>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</si>
  <si>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</si>
  <si>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</si>
  <si>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</si>
  <si>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</si>
  <si>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</si>
  <si>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</si>
  <si>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</si>
  <si>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</si>
  <si>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</si>
  <si>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</si>
  <si>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</si>
  <si>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</si>
  <si>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</si>
  <si>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</si>
  <si>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</si>
  <si>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</si>
  <si>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</si>
  <si>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</si>
  <si>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</si>
  <si>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</si>
  <si>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</si>
  <si>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</si>
  <si>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</si>
  <si>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</si>
  <si>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</si>
  <si>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</si>
  <si>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</si>
  <si>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</si>
  <si>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</si>
  <si>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</si>
  <si>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</si>
  <si>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</si>
  <si>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</si>
  <si>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</si>
  <si>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</si>
  <si>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</si>
  <si>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</si>
  <si>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</si>
  <si>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</si>
  <si>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</si>
  <si>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</si>
  <si>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</si>
  <si>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</si>
  <si>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</si>
  <si>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</si>
  <si>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</si>
  <si>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</si>
  <si>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</si>
  <si>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</si>
  <si>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</si>
  <si>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</si>
  <si>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</si>
  <si>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</si>
  <si>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</si>
  <si>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</si>
  <si>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</si>
  <si>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</si>
  <si>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</si>
  <si>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</si>
  <si>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</si>
  <si>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</si>
  <si>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</si>
  <si>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</si>
  <si>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</si>
  <si>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</si>
  <si>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</si>
  <si>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</si>
  <si>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</si>
  <si>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</si>
  <si>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</si>
  <si>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</si>
  <si>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</si>
  <si>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</si>
  <si>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</si>
  <si>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</si>
  <si>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</si>
  <si>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</si>
  <si>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</si>
  <si>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</si>
  <si>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</si>
  <si>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</si>
  <si>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</si>
  <si>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</si>
  <si>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</si>
  <si>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</si>
  <si>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</si>
  <si>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</si>
  <si>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</si>
  <si>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</si>
  <si>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</si>
  <si>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</si>
  <si>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</si>
  <si>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</si>
  <si>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</si>
  <si>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</si>
  <si>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</si>
  <si>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</si>
  <si>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</si>
  <si>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</si>
  <si>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</si>
  <si>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</si>
  <si>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</si>
  <si>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</si>
  <si>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</si>
  <si>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</si>
  <si>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</si>
  <si>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</si>
  <si>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</si>
  <si>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</si>
  <si>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</si>
  <si>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</si>
  <si>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</si>
  <si>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</si>
  <si>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</si>
  <si>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</si>
  <si>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</si>
  <si>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</si>
  <si>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</si>
  <si>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</si>
  <si>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</si>
  <si>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</si>
  <si>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</si>
  <si>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</si>
  <si>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</si>
  <si>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</si>
  <si>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</si>
  <si>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</si>
  <si>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</si>
  <si>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</si>
  <si>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</si>
  <si>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</si>
  <si>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</si>
  <si>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</si>
  <si>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</si>
  <si>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</si>
  <si>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</si>
  <si>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</si>
  <si>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</si>
  <si>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</si>
  <si>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</si>
  <si>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</si>
  <si>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</si>
  <si>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</si>
  <si>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</si>
  <si>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</si>
  <si>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</si>
  <si>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</si>
  <si>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</si>
  <si>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</si>
  <si>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</si>
  <si>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</si>
  <si>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</si>
  <si>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</si>
  <si>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</si>
  <si>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</si>
  <si>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</si>
  <si>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</si>
  <si>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</si>
  <si>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</si>
  <si>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</si>
  <si>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</si>
  <si>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</si>
  <si>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</si>
  <si>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</si>
  <si>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</si>
  <si>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</si>
  <si>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</si>
  <si>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</si>
  <si>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</si>
  <si>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</si>
  <si>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</si>
  <si>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</si>
  <si>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</si>
  <si>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</si>
  <si>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</si>
  <si>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</si>
  <si>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</si>
  <si>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</si>
  <si>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</si>
  <si>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</si>
  <si>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</si>
  <si>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</si>
  <si>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</si>
  <si>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</si>
  <si>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</si>
  <si>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</si>
  <si>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</si>
  <si>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</si>
  <si>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</si>
  <si>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</si>
  <si>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</si>
  <si>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</si>
  <si>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</si>
  <si>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</si>
  <si>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</si>
  <si>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</si>
  <si>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</si>
  <si>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</si>
  <si>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</si>
  <si>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</si>
  <si>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</si>
  <si>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</si>
  <si>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</si>
  <si>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</si>
  <si>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</si>
  <si>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</si>
  <si>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</si>
  <si>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</si>
  <si>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</si>
  <si>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</si>
  <si>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</si>
  <si>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</si>
  <si>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</si>
  <si>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</si>
  <si>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</si>
  <si>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</si>
  <si>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</si>
  <si>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</si>
  <si>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</si>
  <si>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</si>
  <si>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</si>
  <si>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</si>
  <si>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</si>
  <si>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</si>
  <si>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</si>
  <si>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</si>
  <si>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</si>
  <si>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</si>
  <si>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</si>
  <si>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</si>
  <si>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</si>
  <si>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</si>
  <si>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</si>
  <si>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</si>
  <si>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</si>
  <si>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</si>
  <si>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</si>
  <si>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</si>
  <si>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</si>
  <si>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</si>
  <si>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</si>
  <si>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</si>
  <si>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</si>
  <si>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</si>
  <si>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</si>
  <si>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</si>
  <si>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</si>
  <si>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</si>
  <si>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</si>
  <si>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</si>
  <si>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</si>
  <si>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</si>
  <si>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</si>
  <si>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</si>
  <si>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</si>
  <si>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</si>
  <si>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</si>
  <si>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</si>
  <si>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</si>
  <si>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</si>
  <si>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</si>
  <si>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</si>
  <si>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</si>
  <si>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</si>
  <si>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</si>
  <si>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</si>
  <si>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</si>
  <si>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</si>
  <si>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</si>
  <si>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</si>
  <si>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</si>
  <si>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</si>
  <si>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</si>
  <si>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</si>
  <si>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</si>
  <si>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</si>
  <si>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</si>
  <si>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</si>
  <si>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</si>
  <si>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</si>
  <si>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</si>
  <si>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</si>
  <si>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</si>
  <si>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</si>
  <si>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</si>
  <si>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</si>
  <si>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</si>
  <si>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</si>
  <si>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</si>
  <si>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</si>
  <si>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</si>
  <si>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</si>
  <si>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</si>
  <si>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</si>
  <si>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</si>
  <si>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</si>
  <si>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</si>
  <si>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</si>
  <si>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</si>
  <si>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</si>
  <si>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</si>
  <si>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</si>
  <si>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</si>
  <si>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</si>
  <si>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</si>
  <si>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</si>
  <si>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</si>
  <si>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</si>
  <si>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</si>
  <si>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</si>
  <si>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</si>
  <si>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</si>
  <si>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</si>
  <si>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</si>
  <si>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</si>
  <si>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</si>
  <si>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</si>
  <si>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</si>
  <si>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</si>
  <si>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</si>
  <si>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</si>
  <si>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</si>
  <si>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</si>
  <si>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</si>
  <si>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</si>
  <si>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</si>
  <si>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</si>
  <si>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</si>
  <si>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</si>
  <si>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</si>
  <si>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</si>
  <si>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</si>
  <si>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</si>
  <si>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</si>
  <si>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</si>
  <si>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</si>
  <si>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</si>
  <si>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</si>
  <si>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</si>
  <si>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</si>
  <si>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</si>
  <si>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</si>
  <si>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</si>
  <si>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</si>
  <si>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</si>
  <si>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</si>
  <si>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</si>
  <si>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</si>
  <si>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</si>
  <si>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</si>
  <si>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</si>
  <si>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</si>
  <si>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</si>
  <si>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</si>
  <si>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</si>
  <si>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</si>
  <si>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</si>
  <si>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</si>
  <si>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</si>
  <si>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</si>
  <si>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</si>
  <si>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</si>
  <si>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</si>
  <si>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</si>
  <si>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</si>
  <si>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</si>
  <si>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</si>
  <si>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</si>
  <si>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</si>
  <si>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</si>
  <si>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</si>
  <si>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</si>
  <si>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</si>
  <si>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</si>
  <si>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</si>
  <si>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</si>
  <si>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</si>
  <si>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</si>
  <si>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</si>
  <si>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</si>
  <si>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</si>
  <si>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</si>
  <si>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</si>
  <si>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</si>
  <si>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</si>
  <si>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</si>
  <si>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</si>
  <si>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</si>
  <si>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</si>
  <si>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</si>
  <si>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</si>
  <si>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</si>
  <si>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</si>
  <si>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</si>
  <si>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</si>
  <si>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</si>
  <si>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</si>
  <si>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</si>
  <si>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</si>
  <si>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</si>
  <si>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</si>
  <si>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</si>
  <si>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</si>
  <si>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</si>
  <si>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</si>
  <si>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</si>
  <si>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</si>
  <si>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</si>
  <si>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</si>
  <si>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</si>
  <si>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</si>
  <si>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</si>
  <si>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</si>
  <si>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</si>
  <si>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</si>
  <si>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</si>
  <si>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</si>
  <si>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</si>
  <si>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</si>
  <si>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</si>
  <si>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</si>
  <si>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</si>
  <si>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</si>
  <si>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</si>
  <si>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</si>
  <si>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</si>
  <si>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</si>
  <si>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</si>
  <si>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</si>
  <si>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</si>
  <si>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</si>
  <si>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</si>
  <si>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</si>
  <si>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</si>
  <si>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</si>
  <si>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</si>
  <si>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</si>
  <si>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</si>
  <si>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</si>
  <si>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</si>
  <si>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</si>
  <si>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</si>
  <si>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</si>
  <si>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</si>
  <si>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</si>
  <si>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</si>
  <si>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</si>
  <si>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</si>
  <si>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</si>
  <si>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</si>
  <si>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</si>
  <si>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</si>
  <si>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</si>
  <si>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</si>
  <si>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</si>
  <si>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</si>
  <si>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</si>
  <si>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</si>
  <si>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</si>
  <si>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</si>
  <si>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</si>
  <si>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</si>
  <si>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</si>
  <si>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</si>
  <si>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</si>
  <si>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</si>
  <si>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</si>
  <si>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</si>
  <si>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</si>
  <si>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</si>
  <si>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</si>
  <si>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</si>
  <si>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</si>
  <si>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</si>
  <si>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</si>
  <si>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</si>
  <si>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</si>
  <si>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</si>
  <si>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</si>
  <si>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</si>
  <si>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</si>
  <si>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</si>
  <si>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</si>
  <si>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</si>
  <si>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</si>
  <si>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</si>
  <si>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</si>
  <si>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</si>
  <si>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</si>
  <si>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</si>
  <si>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</si>
  <si>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</si>
  <si>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</si>
  <si>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</si>
  <si>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</si>
  <si>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</si>
  <si>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</si>
  <si>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</si>
  <si>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</si>
  <si>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</si>
  <si>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</si>
  <si>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</si>
  <si>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</si>
  <si>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</si>
  <si>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</si>
  <si>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</si>
  <si>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</si>
  <si>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</si>
  <si>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</si>
  <si>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</si>
  <si>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</si>
  <si>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</si>
  <si>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</si>
  <si>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</si>
  <si>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</si>
  <si>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</si>
  <si>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</si>
  <si>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</si>
  <si>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</si>
  <si>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</si>
  <si>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</si>
  <si>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</si>
  <si>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</si>
  <si>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</si>
  <si>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</si>
  <si>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</si>
  <si>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</si>
  <si>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</si>
  <si>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</si>
  <si>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</si>
  <si>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</si>
  <si>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</si>
  <si>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</si>
  <si>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</si>
  <si>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</si>
  <si>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</si>
  <si>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</si>
  <si>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</si>
  <si>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</si>
  <si>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</si>
  <si>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</si>
  <si>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</si>
  <si>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</si>
  <si>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</si>
  <si>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</si>
  <si>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</si>
  <si>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</si>
  <si>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</si>
  <si>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</si>
  <si>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</si>
  <si>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</si>
  <si>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</si>
  <si>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</si>
  <si>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</si>
  <si>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</si>
  <si>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</si>
  <si>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</si>
  <si>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</si>
  <si>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</si>
  <si>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</si>
  <si>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</si>
  <si>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</si>
  <si>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</si>
  <si>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</si>
  <si>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</si>
  <si>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</si>
  <si>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</si>
  <si>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</si>
  <si>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</si>
  <si>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</si>
  <si>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</si>
  <si>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</si>
  <si>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</si>
  <si>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</si>
  <si>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</si>
  <si>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</si>
  <si>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</si>
  <si>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</si>
  <si>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</si>
  <si>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</si>
  <si>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</si>
  <si>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</si>
  <si>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</si>
  <si>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</si>
  <si>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</si>
  <si>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</si>
  <si>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</si>
  <si>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</si>
  <si>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</si>
  <si>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</si>
  <si>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</si>
  <si>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</si>
  <si>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</si>
  <si>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</si>
  <si>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</si>
  <si>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</si>
  <si>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</si>
  <si>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</si>
  <si>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</si>
  <si>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</si>
  <si>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</si>
  <si>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</si>
  <si>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</si>
  <si>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</si>
  <si>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</si>
  <si>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</si>
  <si>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</si>
  <si>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</si>
  <si>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</si>
  <si>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</si>
  <si>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</si>
  <si>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</si>
  <si>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</si>
  <si>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</si>
  <si>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</si>
  <si>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</si>
  <si>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</si>
  <si>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</si>
  <si>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</si>
  <si>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</si>
  <si>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</si>
  <si>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</si>
  <si>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</si>
  <si>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</si>
  <si>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</si>
  <si>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</si>
  <si>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</si>
  <si>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</si>
  <si>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</si>
  <si>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</si>
  <si>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</si>
  <si>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</si>
  <si>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</si>
  <si>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</si>
  <si>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</si>
  <si>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</si>
  <si>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</si>
  <si>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</si>
  <si>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</si>
  <si>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</si>
  <si>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</si>
  <si>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</si>
  <si>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</si>
  <si>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</si>
  <si>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</si>
  <si>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</si>
  <si>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</si>
  <si>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</si>
  <si>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</si>
  <si>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</si>
  <si>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</si>
  <si>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</si>
  <si>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</si>
  <si>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</si>
  <si>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</si>
  <si>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</si>
  <si>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</si>
  <si>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</si>
  <si>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</si>
  <si>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</si>
  <si>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</si>
  <si>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</si>
  <si>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</si>
  <si>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</si>
  <si>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</si>
  <si>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</si>
  <si>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</si>
  <si>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</si>
  <si>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</si>
  <si>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</si>
  <si>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</si>
  <si>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</si>
  <si>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</si>
  <si>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</si>
  <si>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</si>
  <si>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</si>
  <si>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</si>
  <si>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</si>
  <si>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</si>
  <si>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</si>
  <si>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</si>
  <si>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</si>
  <si>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</si>
  <si>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</si>
  <si>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</si>
  <si>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</si>
  <si>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</si>
  <si>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</si>
  <si>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</si>
  <si>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</si>
  <si>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</si>
  <si>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</si>
  <si>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</si>
  <si>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</si>
  <si>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</si>
  <si>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</si>
  <si>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</si>
  <si>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</si>
  <si>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</si>
  <si>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</si>
  <si>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</si>
  <si>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</si>
  <si>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</si>
  <si>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</si>
  <si>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</si>
  <si>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</si>
  <si>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</si>
  <si>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</si>
  <si>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</si>
  <si>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</si>
  <si>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</si>
  <si>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</si>
  <si>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</si>
  <si>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</si>
  <si>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</si>
  <si>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</si>
  <si>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</si>
  <si>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</si>
  <si>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</si>
  <si>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</si>
  <si>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</si>
  <si>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</si>
  <si>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</si>
  <si>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</si>
  <si>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</si>
  <si>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</si>
  <si>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</si>
  <si>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</si>
  <si>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</si>
  <si>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</si>
  <si>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</si>
  <si>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</si>
  <si>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</si>
  <si>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</si>
  <si>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</si>
  <si>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</si>
  <si>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</si>
  <si>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</si>
  <si>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</si>
  <si>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</si>
  <si>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</si>
  <si>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</si>
  <si>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</si>
  <si>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</si>
  <si>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</si>
  <si>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</si>
  <si>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</si>
  <si>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</si>
  <si>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</si>
  <si>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</si>
  <si>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</si>
  <si>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</si>
  <si>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</si>
  <si>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</si>
  <si>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</si>
  <si>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</si>
  <si>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</si>
  <si>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</si>
  <si>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</si>
  <si>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</si>
  <si>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</si>
  <si>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</si>
  <si>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</si>
  <si>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</si>
  <si>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</si>
  <si>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</si>
  <si>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</si>
  <si>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</si>
  <si>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</si>
  <si>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</si>
  <si>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</si>
  <si>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</si>
  <si>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</si>
  <si>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</si>
  <si>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</si>
  <si>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</si>
  <si>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</si>
  <si>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</si>
  <si>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</si>
  <si>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</si>
  <si>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</si>
  <si>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</si>
  <si>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</si>
  <si>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</si>
  <si>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</si>
  <si>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</si>
  <si>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</si>
  <si>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</si>
  <si>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</si>
  <si>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</si>
  <si>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</si>
  <si>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</si>
  <si>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</si>
  <si>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</si>
  <si>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</si>
  <si>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</si>
  <si>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</si>
  <si>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</si>
  <si>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</si>
  <si>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</si>
  <si>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</si>
  <si>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</si>
  <si>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</si>
  <si>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</si>
  <si>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</si>
  <si>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</si>
  <si>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</si>
  <si>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</si>
  <si>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</si>
  <si>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</si>
  <si>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</si>
  <si>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</si>
  <si>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</si>
  <si>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</si>
  <si>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</si>
  <si>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</si>
  <si>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</si>
  <si>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</si>
  <si>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</si>
  <si>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</si>
  <si>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</si>
  <si>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</si>
  <si>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</si>
  <si>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</si>
  <si>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</si>
  <si>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</si>
  <si>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</si>
  <si>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</si>
  <si>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</si>
  <si>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</si>
  <si>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</si>
  <si>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</si>
  <si>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</si>
  <si>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</si>
  <si>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</si>
  <si>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</si>
  <si>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</si>
  <si>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</si>
  <si>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</si>
  <si>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</si>
  <si>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</si>
  <si>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</si>
  <si>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</si>
  <si>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</si>
  <si>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</si>
  <si>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</si>
  <si>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</si>
  <si>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</si>
  <si>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</si>
  <si>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</si>
  <si>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</si>
  <si>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</si>
  <si>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</si>
  <si>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</si>
  <si>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</si>
  <si>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</si>
  <si>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</si>
  <si>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</si>
  <si>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</si>
  <si>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</si>
  <si>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</si>
  <si>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</si>
  <si>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</si>
  <si>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</si>
  <si>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</si>
  <si>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</si>
  <si>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</si>
  <si>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</si>
  <si>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</si>
  <si>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</si>
  <si>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</si>
  <si>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</si>
  <si>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</si>
  <si>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</si>
  <si>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</si>
  <si>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</si>
  <si>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</si>
  <si>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</si>
  <si>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</si>
  <si>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</si>
  <si>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</si>
  <si>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</si>
  <si>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</si>
  <si>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</si>
  <si>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</si>
  <si>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</si>
  <si>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</si>
  <si>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</si>
  <si>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</si>
  <si>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</si>
  <si>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</si>
  <si>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</si>
  <si>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</si>
  <si>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</si>
  <si>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</si>
  <si>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</si>
  <si>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</si>
  <si>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</si>
  <si>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</si>
  <si>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</si>
  <si>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</si>
  <si>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</si>
  <si>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</si>
  <si>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</si>
  <si>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</si>
  <si>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</si>
  <si>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</si>
  <si>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</si>
  <si>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</si>
  <si>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</si>
  <si>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</si>
  <si>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</si>
  <si>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</si>
  <si>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</si>
  <si>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</si>
  <si>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</si>
  <si>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</si>
  <si>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</si>
  <si>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</si>
  <si>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</si>
  <si>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</si>
  <si>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</si>
  <si>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</si>
  <si>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</si>
  <si>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</si>
  <si>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</si>
  <si>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</si>
  <si>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</si>
  <si>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</si>
  <si>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</si>
  <si>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</si>
  <si>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</si>
  <si>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</si>
  <si>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</si>
  <si>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</si>
  <si>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</si>
  <si>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</si>
  <si>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</si>
  <si>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</si>
  <si>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</si>
  <si>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</si>
  <si>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</si>
  <si>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</si>
  <si>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</si>
  <si>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</si>
  <si>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</si>
  <si>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</si>
  <si>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</si>
  <si>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</si>
  <si>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</si>
  <si>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</si>
  <si>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</si>
  <si>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</si>
  <si>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</si>
  <si>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</si>
  <si>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</si>
  <si>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</si>
  <si>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</si>
  <si>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</si>
  <si>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</si>
  <si>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</si>
  <si>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</si>
  <si>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</si>
  <si>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</si>
  <si>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</si>
  <si>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</si>
  <si>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</si>
  <si>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</si>
  <si>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</si>
  <si>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</si>
  <si>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</si>
  <si>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</si>
  <si>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</si>
  <si>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</si>
  <si>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</si>
  <si>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</si>
  <si>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</si>
  <si>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</si>
  <si>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</si>
  <si>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</si>
  <si>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</si>
  <si>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</si>
  <si>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</si>
  <si>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</si>
  <si>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</si>
  <si>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</si>
  <si>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</si>
  <si>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</si>
  <si>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</si>
  <si>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</si>
  <si>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</si>
  <si>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</si>
  <si>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</si>
  <si>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</si>
  <si>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</si>
  <si>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</si>
  <si>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</si>
  <si>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</si>
  <si>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</si>
  <si>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</si>
  <si>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</si>
  <si>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</si>
  <si>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</si>
  <si>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</si>
  <si>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</si>
  <si>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</si>
  <si>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</si>
  <si>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</si>
  <si>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</si>
  <si>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</si>
  <si>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</si>
  <si>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</si>
  <si>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</si>
  <si>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</si>
  <si>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</si>
  <si>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</si>
  <si>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</si>
  <si>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</si>
  <si>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</si>
  <si>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</si>
  <si>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</si>
  <si>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</si>
  <si>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</si>
  <si>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</si>
  <si>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</si>
  <si>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</si>
  <si>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</si>
  <si>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</si>
  <si>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</si>
  <si>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</si>
  <si>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</si>
  <si>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</si>
  <si>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</si>
  <si>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</si>
  <si>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</si>
  <si>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</si>
  <si>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</si>
  <si>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</si>
  <si>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</si>
  <si>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</si>
  <si>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</si>
  <si>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</si>
  <si>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</si>
  <si>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</si>
  <si>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</si>
  <si>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</si>
  <si>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</si>
  <si>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</si>
  <si>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</si>
  <si>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</si>
  <si>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</si>
  <si>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</si>
  <si>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</si>
  <si>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</si>
  <si>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</si>
  <si>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</si>
  <si>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</si>
  <si>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</si>
  <si>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</si>
  <si>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</si>
  <si>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</si>
  <si>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</si>
  <si>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</si>
  <si>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</si>
  <si>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</si>
  <si>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</si>
  <si>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</si>
  <si>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</si>
  <si>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</si>
  <si>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</si>
  <si>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</si>
  <si>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</si>
  <si>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</si>
  <si>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</si>
  <si>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</si>
  <si>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</si>
  <si>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</si>
  <si>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</si>
  <si>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</si>
  <si>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</si>
  <si>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</si>
  <si>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</si>
  <si>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</si>
  <si>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</si>
  <si>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</si>
  <si>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</si>
  <si>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</si>
  <si>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</si>
  <si>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</si>
  <si>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</si>
  <si>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</si>
  <si>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</si>
  <si>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</si>
  <si>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</si>
  <si>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</si>
  <si>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</si>
  <si>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</si>
  <si>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</si>
  <si>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</si>
  <si>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</si>
  <si>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</si>
  <si>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</si>
  <si>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</si>
  <si>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</si>
  <si>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</si>
  <si>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</si>
  <si>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</si>
  <si>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</si>
  <si>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</si>
  <si>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</si>
  <si>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</si>
  <si>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</si>
  <si>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</si>
  <si>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</si>
  <si>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</si>
  <si>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</si>
  <si>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</si>
  <si>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</si>
  <si>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</si>
  <si>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</si>
  <si>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</si>
  <si>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</si>
  <si>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</si>
  <si>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</si>
  <si>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</si>
  <si>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</si>
  <si>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</si>
  <si>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</si>
  <si>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</si>
  <si>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</si>
  <si>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</si>
  <si>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</si>
  <si>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</si>
  <si>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</si>
  <si>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</si>
  <si>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</si>
  <si>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</si>
  <si>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</si>
  <si>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</si>
  <si>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</si>
  <si>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</si>
  <si>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</si>
  <si>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</si>
  <si>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</si>
  <si>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</si>
  <si>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</si>
  <si>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</si>
  <si>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</si>
  <si>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</si>
  <si>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</si>
  <si>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</si>
  <si>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</si>
  <si>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</si>
  <si>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</si>
  <si>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</si>
  <si>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</si>
  <si>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</si>
  <si>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</si>
  <si>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</si>
  <si>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</si>
  <si>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</si>
  <si>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</si>
  <si>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</si>
  <si>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</si>
  <si>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</si>
  <si>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</si>
  <si>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</si>
  <si>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</si>
  <si>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</si>
  <si>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</si>
  <si>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</si>
  <si>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</si>
  <si>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</si>
  <si>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</si>
  <si>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</si>
  <si>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</si>
  <si>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</si>
  <si>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</si>
  <si>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</si>
  <si>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</si>
  <si>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</si>
  <si>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</si>
  <si>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</si>
  <si>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</si>
  <si>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</si>
  <si>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</si>
  <si>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</si>
  <si>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</si>
  <si>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</si>
  <si>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</si>
  <si>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</si>
  <si>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</si>
  <si>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</si>
  <si>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</si>
  <si>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</si>
  <si>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</si>
  <si>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</si>
  <si>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</si>
  <si>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</si>
  <si>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</si>
  <si>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</si>
  <si>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</si>
  <si>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</si>
  <si>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</si>
  <si>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</si>
  <si>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</si>
  <si>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</si>
  <si>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</si>
  <si>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</si>
  <si>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</si>
  <si>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</si>
  <si>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</si>
  <si>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</si>
  <si>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</si>
  <si>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</si>
  <si>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</si>
  <si>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</si>
  <si>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</si>
  <si>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</si>
  <si>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</si>
  <si>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</si>
  <si>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</si>
  <si>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</si>
  <si>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</si>
  <si>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</si>
  <si>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</si>
  <si>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</si>
  <si>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</si>
  <si>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</si>
  <si>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</si>
  <si>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</si>
  <si>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</si>
  <si>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</si>
  <si>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</si>
  <si>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</si>
  <si>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</si>
  <si>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</si>
  <si>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</si>
  <si>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</si>
  <si>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</si>
  <si>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</si>
  <si>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</si>
  <si>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</si>
  <si>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</si>
  <si>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</si>
  <si>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</si>
  <si>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</si>
  <si>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</si>
  <si>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</si>
  <si>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</si>
  <si>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</si>
  <si>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</si>
  <si>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</si>
  <si>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</si>
  <si>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</si>
  <si>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</si>
  <si>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</si>
  <si>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</si>
  <si>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</si>
  <si>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</si>
  <si>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</si>
  <si>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</si>
  <si>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</si>
  <si>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</si>
  <si>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</si>
  <si>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</si>
  <si>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</si>
  <si>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</si>
  <si>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</si>
  <si>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</si>
  <si>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</si>
  <si>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</si>
  <si>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</si>
  <si>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</si>
  <si>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</si>
  <si>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</si>
  <si>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</si>
  <si>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</si>
  <si>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</si>
  <si>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</si>
  <si>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</si>
  <si>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</si>
  <si>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</si>
  <si>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</si>
  <si>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</si>
  <si>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</si>
  <si>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</si>
  <si>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</si>
  <si>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</si>
  <si>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</si>
  <si>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</si>
  <si>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</si>
  <si>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</si>
  <si>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</si>
  <si>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</si>
  <si>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</si>
  <si>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</si>
  <si>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</si>
  <si>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</si>
  <si>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</si>
  <si>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</si>
  <si>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</si>
  <si>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</si>
  <si>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</si>
  <si>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</si>
  <si>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</si>
  <si>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</si>
  <si>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</si>
  <si>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</si>
  <si>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</si>
  <si>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</si>
  <si>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</si>
  <si>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</si>
  <si>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</si>
  <si>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</si>
  <si>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</si>
  <si>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</si>
  <si>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</si>
  <si>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</si>
  <si>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</si>
  <si>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</si>
  <si>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</si>
  <si>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</si>
  <si>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</si>
  <si>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</si>
  <si>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</si>
  <si>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</si>
  <si>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</si>
  <si>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</si>
  <si>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</si>
  <si>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</si>
  <si>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</si>
  <si>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</si>
  <si>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</si>
  <si>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</si>
  <si>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</si>
  <si>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</si>
  <si>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</si>
  <si>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</si>
  <si>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</si>
  <si>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</si>
  <si>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</si>
  <si>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</si>
  <si>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</si>
  <si>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</si>
  <si>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</si>
  <si>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</si>
  <si>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</si>
  <si>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</si>
  <si>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</si>
  <si>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</si>
  <si>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</si>
  <si>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</si>
  <si>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</si>
  <si>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</si>
  <si>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</si>
  <si>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</si>
  <si>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</si>
  <si>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</si>
  <si>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</si>
  <si>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</si>
  <si>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</si>
  <si>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</si>
  <si>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</si>
  <si>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</si>
  <si>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</si>
  <si>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</si>
  <si>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</si>
  <si>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</si>
  <si>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</si>
  <si>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</si>
  <si>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</si>
  <si>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</si>
  <si>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</si>
  <si>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</si>
  <si>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</si>
  <si>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</si>
  <si>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</si>
  <si>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</si>
  <si>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</si>
  <si>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</si>
  <si>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</si>
  <si>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</si>
  <si>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</si>
  <si>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</si>
  <si>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</si>
  <si>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</si>
  <si>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</si>
  <si>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</si>
  <si>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</si>
  <si>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</si>
  <si>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</si>
  <si>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</si>
  <si>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</si>
  <si>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</si>
  <si>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</si>
  <si>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</si>
  <si>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</si>
  <si>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</si>
  <si>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</si>
  <si>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</si>
  <si>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</si>
  <si>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</si>
  <si>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</si>
  <si>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</si>
  <si>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</si>
  <si>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</si>
  <si>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</si>
  <si>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</si>
  <si>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</si>
  <si>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</si>
  <si>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</si>
  <si>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</si>
  <si>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</si>
  <si>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</si>
  <si>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</si>
  <si>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</si>
  <si>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</si>
  <si>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</si>
  <si>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</si>
  <si>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</si>
  <si>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</si>
  <si>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</si>
  <si>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</si>
  <si>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</si>
  <si>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</si>
  <si>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</si>
  <si>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</si>
  <si>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</si>
  <si>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</si>
  <si>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</si>
  <si>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</si>
  <si>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</si>
  <si>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</si>
  <si>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</si>
  <si>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</si>
  <si>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</si>
  <si>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</si>
  <si>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</si>
  <si>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</si>
  <si>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</si>
  <si>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</si>
  <si>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</si>
  <si>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</si>
  <si>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</si>
  <si>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</si>
  <si>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</si>
  <si>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</si>
  <si>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</si>
  <si>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</si>
  <si>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</si>
  <si>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</si>
  <si>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</si>
  <si>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</si>
  <si>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</si>
  <si>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</si>
  <si>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</si>
  <si>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</si>
  <si>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</si>
  <si>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</si>
  <si>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</si>
  <si>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</si>
  <si>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</si>
  <si>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</si>
  <si>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</si>
  <si>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</si>
  <si>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</si>
  <si>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</si>
  <si>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</si>
  <si>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</si>
  <si>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</si>
  <si>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</si>
  <si>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</si>
  <si>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</si>
  <si>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</si>
  <si>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</si>
  <si>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</si>
  <si>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</si>
  <si>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</si>
  <si>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</si>
  <si>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</si>
  <si>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</si>
  <si>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</si>
  <si>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</si>
  <si>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</si>
  <si>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</si>
  <si>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</si>
  <si>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</si>
  <si>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</si>
  <si>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</si>
  <si>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</si>
  <si>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</si>
  <si>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</si>
  <si>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</si>
  <si>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</si>
  <si>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</si>
  <si>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</si>
  <si>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</si>
  <si>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</si>
  <si>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</si>
  <si>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</si>
  <si>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</si>
  <si>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</si>
  <si>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</si>
  <si>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</si>
  <si>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</si>
  <si>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</si>
  <si>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</si>
  <si>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</si>
  <si>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</si>
  <si>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</si>
  <si>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</si>
  <si>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</si>
  <si>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</si>
  <si>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</si>
  <si>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</si>
  <si>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</si>
  <si>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</si>
  <si>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</si>
  <si>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</si>
  <si>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</si>
  <si>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</si>
  <si>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</si>
  <si>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</si>
  <si>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</si>
  <si>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</si>
  <si>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</si>
  <si>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</si>
  <si>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</si>
  <si>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</si>
  <si>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</si>
  <si>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</si>
  <si>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</si>
  <si>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</si>
  <si>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</si>
  <si>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</si>
  <si>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</si>
  <si>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</si>
  <si>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</si>
  <si>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</si>
  <si>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</si>
  <si>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</si>
  <si>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</si>
  <si>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</si>
  <si>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</si>
  <si>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</si>
  <si>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</si>
  <si>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</si>
  <si>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</si>
  <si>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</si>
  <si>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</si>
  <si>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</si>
  <si>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</si>
  <si>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</si>
  <si>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</si>
  <si>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</si>
  <si>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</si>
  <si>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</si>
  <si>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</si>
  <si>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</si>
  <si>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</si>
  <si>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</si>
  <si>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</si>
  <si>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</si>
  <si>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</si>
  <si>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</si>
  <si>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</si>
  <si>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</si>
  <si>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</si>
  <si>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</si>
  <si>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</si>
  <si>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</si>
  <si>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</si>
  <si>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</si>
  <si>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</si>
  <si>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</si>
  <si>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</si>
  <si>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</si>
  <si>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</si>
  <si>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</si>
  <si>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</si>
  <si>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</si>
  <si>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</si>
  <si>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</si>
  <si>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</si>
  <si>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</si>
  <si>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</si>
  <si>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</si>
  <si>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</si>
  <si>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</si>
  <si>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</si>
  <si>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</si>
  <si>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</si>
  <si>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</si>
  <si>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</si>
  <si>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</si>
  <si>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</si>
  <si>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</si>
  <si>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</si>
  <si>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</si>
  <si>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</si>
  <si>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</si>
  <si>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</si>
  <si>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</si>
  <si>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</si>
  <si>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</si>
  <si>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</si>
  <si>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</si>
  <si>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</si>
  <si>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</si>
  <si>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</si>
  <si>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</si>
  <si>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</si>
  <si>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</si>
  <si>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</si>
  <si>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</si>
  <si>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</si>
  <si>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</si>
  <si>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</si>
  <si>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</si>
  <si>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</si>
  <si>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</si>
  <si>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</si>
  <si>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</si>
  <si>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</si>
  <si>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</si>
  <si>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</si>
  <si>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</si>
  <si>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</si>
  <si>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</si>
  <si>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</si>
  <si>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</si>
  <si>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</si>
  <si>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</si>
  <si>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</si>
  <si>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</si>
  <si>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</si>
  <si>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</si>
  <si>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</si>
  <si>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</si>
  <si>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</si>
  <si>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</si>
  <si>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</si>
  <si>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</si>
  <si>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</si>
  <si>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</si>
  <si>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</si>
  <si>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</si>
  <si>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</si>
  <si>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</si>
  <si>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</si>
  <si>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</si>
  <si>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</si>
  <si>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</si>
  <si>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</si>
  <si>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</si>
  <si>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</si>
  <si>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</si>
  <si>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</si>
  <si>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</si>
  <si>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</si>
  <si>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</si>
  <si>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</si>
  <si>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</si>
  <si>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</si>
  <si>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</si>
  <si>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</si>
  <si>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</si>
  <si>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</si>
  <si>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</si>
  <si>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</si>
  <si>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</si>
  <si>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</si>
  <si>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</si>
  <si>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</si>
  <si>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</si>
  <si>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</si>
  <si>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</si>
  <si>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</si>
  <si>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</si>
  <si>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</si>
  <si>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</si>
  <si>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</si>
  <si>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</si>
  <si>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</si>
  <si>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</si>
  <si>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</si>
  <si>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</si>
  <si>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</si>
  <si>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</si>
  <si>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</si>
  <si>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</si>
  <si>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</si>
  <si>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</si>
  <si>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</si>
  <si>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</si>
  <si>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</si>
  <si>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</si>
  <si>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</si>
  <si>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</si>
  <si>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</si>
  <si>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</si>
  <si>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</si>
  <si>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</si>
  <si>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</si>
  <si>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</si>
  <si>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</si>
  <si>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</si>
  <si>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</si>
  <si>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</si>
  <si>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</si>
  <si>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</si>
  <si>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</si>
  <si>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</si>
  <si>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</si>
  <si>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</si>
  <si>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</si>
  <si>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</si>
  <si>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</si>
  <si>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</si>
  <si>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</si>
  <si>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</si>
  <si>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</si>
  <si>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</si>
  <si>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</si>
  <si>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</si>
  <si>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</si>
  <si>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</si>
  <si>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</si>
  <si>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</si>
  <si>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</si>
  <si>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</si>
  <si>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</si>
  <si>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</si>
  <si>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</si>
  <si>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</si>
  <si>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</si>
  <si>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</si>
  <si>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</si>
  <si>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</si>
  <si>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</si>
  <si>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</si>
  <si>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</si>
  <si>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</si>
  <si>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</si>
  <si>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</si>
  <si>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</si>
  <si>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</si>
  <si>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</si>
  <si>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</si>
  <si>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</si>
  <si>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</si>
  <si>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</si>
  <si>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</si>
  <si>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</si>
  <si>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</si>
  <si>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</si>
  <si>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</si>
  <si>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</si>
  <si>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</si>
  <si>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</si>
  <si>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</si>
  <si>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</si>
  <si>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</si>
  <si>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</si>
  <si>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</si>
  <si>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</si>
  <si>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</si>
  <si>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</si>
  <si>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</si>
  <si>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</si>
  <si>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</si>
  <si>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</si>
  <si>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</si>
  <si>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</si>
  <si>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</si>
  <si>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</si>
  <si>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</si>
  <si>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</si>
  <si>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</si>
  <si>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</si>
  <si>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</si>
  <si>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</si>
  <si>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</si>
  <si>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</si>
  <si>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</si>
  <si>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</si>
  <si>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</si>
  <si>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</si>
  <si>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</si>
  <si>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</si>
  <si>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</si>
  <si>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</si>
  <si>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</si>
  <si>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</si>
  <si>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</si>
  <si>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</si>
  <si>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</si>
  <si>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</si>
  <si>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</si>
  <si>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</si>
  <si>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</si>
  <si>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</si>
  <si>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</si>
  <si>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</si>
  <si>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</si>
  <si>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</si>
  <si>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</si>
  <si>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</si>
  <si>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</si>
  <si>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</si>
  <si>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</si>
  <si>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</si>
  <si>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</si>
  <si>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</si>
  <si>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</si>
  <si>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</si>
  <si>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</si>
  <si>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</si>
  <si>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</si>
  <si>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</si>
  <si>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</si>
  <si>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</si>
  <si>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</si>
  <si>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</si>
  <si>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</si>
  <si>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</si>
  <si>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</si>
  <si>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</si>
  <si>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</si>
  <si>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</si>
  <si>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</si>
  <si>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</si>
  <si>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</si>
  <si>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</si>
  <si>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</si>
  <si>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</si>
  <si>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</si>
  <si>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</si>
  <si>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</si>
  <si>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</si>
  <si>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</si>
  <si>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</si>
  <si>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</si>
  <si>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</si>
  <si>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</si>
  <si>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</si>
  <si>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</si>
  <si>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</si>
  <si>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</si>
  <si>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</si>
  <si>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</si>
  <si>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</si>
  <si>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</si>
  <si>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</si>
  <si>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</si>
  <si>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</si>
  <si>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</si>
  <si>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</si>
  <si>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</si>
  <si>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</si>
  <si>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</si>
  <si>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</si>
  <si>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</si>
  <si>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</si>
  <si>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</si>
  <si>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</si>
  <si>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</si>
  <si>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</si>
  <si>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</si>
  <si>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</si>
  <si>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</si>
  <si>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</si>
  <si>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</si>
  <si>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</si>
  <si>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</si>
  <si>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</si>
  <si>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</si>
  <si>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</si>
  <si>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</si>
  <si>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</si>
  <si>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</si>
  <si>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</si>
  <si>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</si>
  <si>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</si>
  <si>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</si>
  <si>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</si>
  <si>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</si>
  <si>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</si>
  <si>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</si>
  <si>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</si>
  <si>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</si>
  <si>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</si>
  <si>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</si>
  <si>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</si>
  <si>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</si>
  <si>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</si>
  <si>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</si>
  <si>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</si>
  <si>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</si>
  <si>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</si>
  <si>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</si>
  <si>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</si>
  <si>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</si>
  <si>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</si>
  <si>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</si>
  <si>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</si>
  <si>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</si>
  <si>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</si>
  <si>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</si>
  <si>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</si>
  <si>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</si>
  <si>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</si>
  <si>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</si>
  <si>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</si>
  <si>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</si>
  <si>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</si>
  <si>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</si>
  <si>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</si>
  <si>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</si>
  <si>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</si>
  <si>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</si>
  <si>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</si>
  <si>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</si>
  <si>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</si>
  <si>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</si>
  <si>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</si>
  <si>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</si>
  <si>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</si>
  <si>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</si>
  <si>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</si>
  <si>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</si>
  <si>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</si>
  <si>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</si>
  <si>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</si>
  <si>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</si>
  <si>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</si>
  <si>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</si>
  <si>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</si>
  <si>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</si>
  <si>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</si>
  <si>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</si>
  <si>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</si>
  <si>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</si>
  <si>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</si>
  <si>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</si>
  <si>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</si>
  <si>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</si>
  <si>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</si>
  <si>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</si>
  <si>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</si>
  <si>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</si>
  <si>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</si>
  <si>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</si>
  <si>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</si>
  <si>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</si>
  <si>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</si>
  <si>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</si>
  <si>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</si>
  <si>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</si>
  <si>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</si>
  <si>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</si>
  <si>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</si>
  <si>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</si>
  <si>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</si>
  <si>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</si>
  <si>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</si>
  <si>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</si>
  <si>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</si>
  <si>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</si>
  <si>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</si>
  <si>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</si>
  <si>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</si>
  <si>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</si>
  <si>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</si>
  <si>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</si>
  <si>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</si>
  <si>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</si>
  <si>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</si>
  <si>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</si>
  <si>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</si>
  <si>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</si>
  <si>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</si>
  <si>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</si>
  <si>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</si>
  <si>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</si>
  <si>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</si>
  <si>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</si>
  <si>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</si>
  <si>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</si>
  <si>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</si>
  <si>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</si>
  <si>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</si>
  <si>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</si>
  <si>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</si>
  <si>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</si>
  <si>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</si>
  <si>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</si>
  <si>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</si>
  <si>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</si>
  <si>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</si>
  <si>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</si>
  <si>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</si>
  <si>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</si>
  <si>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</si>
  <si>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</si>
  <si>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</si>
  <si>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</si>
  <si>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</si>
  <si>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</si>
  <si>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</si>
  <si>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</si>
  <si>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</si>
  <si>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</si>
  <si>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</si>
  <si>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</si>
  <si>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</si>
  <si>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</si>
  <si>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</si>
  <si>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</si>
  <si>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</si>
  <si>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</si>
  <si>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</si>
  <si>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</si>
  <si>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</si>
  <si>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</si>
  <si>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</si>
  <si>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</si>
  <si>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</si>
  <si>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</si>
  <si>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</si>
  <si>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</si>
  <si>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</si>
  <si>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</si>
  <si>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</si>
  <si>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</si>
  <si>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</si>
  <si>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</si>
  <si>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</si>
  <si>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</si>
  <si>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</si>
  <si>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</si>
  <si>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</si>
  <si>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</si>
  <si>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</si>
  <si>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</si>
  <si>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</si>
  <si>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</si>
  <si>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</si>
  <si>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</si>
  <si>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</si>
  <si>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</si>
  <si>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</si>
  <si>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</si>
  <si>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</si>
  <si>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</si>
  <si>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</si>
  <si>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</si>
  <si>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</si>
  <si>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</si>
  <si>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</si>
  <si>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</si>
  <si>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</si>
  <si>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</si>
  <si>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</si>
  <si>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</si>
  <si>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</si>
  <si>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</si>
  <si>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</si>
  <si>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</si>
  <si>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</si>
  <si>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</si>
  <si>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</si>
  <si>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</si>
  <si>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</si>
  <si>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</si>
  <si>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</si>
  <si>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</si>
  <si>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</si>
  <si>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</si>
  <si>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</si>
  <si>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</si>
  <si>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</si>
  <si>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</si>
  <si>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</si>
  <si>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</si>
  <si>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</si>
  <si>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</si>
  <si>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</si>
  <si>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</si>
  <si>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</si>
  <si>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</si>
  <si>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</si>
  <si>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</si>
  <si>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</si>
  <si>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</si>
  <si>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</si>
  <si>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</si>
  <si>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</si>
  <si>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</si>
  <si>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</si>
  <si>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</si>
  <si>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</si>
  <si>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</si>
  <si>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</si>
  <si>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</si>
  <si>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</si>
  <si>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</si>
  <si>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</si>
  <si>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</si>
  <si>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</si>
  <si>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</si>
  <si>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</si>
  <si>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</si>
  <si>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</si>
  <si>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</si>
  <si>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</si>
  <si>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</si>
  <si>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</si>
  <si>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</si>
  <si>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</si>
  <si>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</si>
  <si>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</si>
  <si>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</si>
  <si>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</si>
  <si>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</si>
  <si>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</si>
  <si>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</si>
  <si>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</si>
  <si>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</si>
  <si>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</si>
  <si>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</si>
  <si>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</si>
  <si>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</si>
  <si>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</si>
  <si>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</si>
  <si>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</si>
  <si>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</si>
  <si>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</si>
  <si>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</si>
  <si>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</si>
  <si>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</si>
  <si>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</si>
  <si>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</si>
  <si>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</si>
  <si>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</si>
  <si>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</si>
  <si>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</si>
  <si>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</si>
  <si>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</si>
  <si>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</si>
  <si>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</si>
  <si>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</si>
  <si>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</si>
  <si>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</si>
  <si>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</si>
  <si>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</si>
  <si>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</si>
  <si>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</si>
  <si>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</si>
  <si>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</si>
  <si>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</si>
  <si>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</si>
  <si>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</si>
  <si>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</si>
  <si>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</si>
  <si>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</si>
  <si>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</si>
  <si>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</si>
  <si>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</si>
  <si>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</si>
  <si>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</si>
  <si>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</si>
  <si>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</si>
  <si>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</si>
  <si>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</si>
  <si>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</si>
  <si>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</si>
  <si>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</si>
  <si>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</si>
  <si>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</si>
  <si>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</si>
  <si>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</si>
  <si>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</si>
  <si>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</si>
  <si>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</si>
  <si>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</si>
  <si>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</si>
  <si>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</si>
  <si>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</si>
  <si>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</si>
  <si>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</si>
  <si>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</si>
  <si>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</si>
  <si>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</si>
  <si>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</si>
  <si>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</si>
  <si>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</si>
  <si>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</si>
  <si>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</si>
  <si>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</si>
  <si>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</si>
  <si>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</si>
  <si>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</si>
  <si>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</si>
  <si>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</si>
  <si>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</si>
  <si>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</si>
  <si>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</si>
  <si>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</si>
  <si>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</si>
  <si>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</si>
  <si>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</si>
  <si>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</si>
  <si>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</si>
  <si>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</si>
  <si>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</si>
  <si>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</si>
  <si>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</si>
  <si>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</si>
  <si>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</si>
  <si>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</si>
  <si>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</si>
  <si>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</si>
  <si>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</si>
  <si>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</si>
  <si>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</si>
  <si>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</si>
  <si>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</si>
  <si>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</si>
  <si>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</si>
  <si>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</si>
  <si>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</si>
  <si>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</si>
  <si>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</si>
  <si>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</si>
  <si>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</si>
  <si>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</si>
  <si>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</si>
  <si>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</si>
  <si>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</si>
  <si>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</si>
  <si>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</si>
  <si>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</si>
  <si>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</si>
  <si>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</si>
  <si>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</si>
  <si>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</si>
  <si>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</si>
  <si>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</si>
  <si>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</si>
  <si>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</si>
  <si>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</si>
  <si>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</si>
  <si>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</si>
  <si>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</si>
  <si>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</si>
  <si>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</si>
  <si>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</si>
  <si>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</si>
  <si>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</si>
  <si>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</si>
  <si>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</si>
  <si>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</si>
  <si>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</si>
  <si>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</si>
  <si>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</si>
  <si>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</si>
  <si>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</si>
  <si>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</si>
  <si>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</si>
  <si>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</si>
  <si>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</si>
  <si>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</si>
  <si>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</si>
  <si>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</si>
  <si>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</si>
  <si>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</si>
  <si>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</si>
  <si>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</si>
  <si>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</si>
  <si>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</si>
  <si>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</si>
  <si>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</si>
  <si>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</si>
  <si>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</si>
  <si>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</si>
  <si>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</si>
  <si>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</si>
  <si>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</si>
  <si>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</si>
  <si>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</si>
  <si>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</si>
  <si>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</si>
  <si>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</si>
  <si>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</si>
  <si>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</si>
  <si>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</si>
  <si>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</si>
  <si>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</si>
  <si>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</si>
  <si>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</si>
  <si>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</si>
  <si>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</si>
  <si>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</si>
  <si>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</si>
  <si>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</si>
  <si>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</si>
  <si>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</si>
  <si>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</si>
  <si>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</si>
  <si>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</si>
  <si>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</si>
  <si>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</si>
  <si>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</si>
  <si>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</si>
  <si>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</si>
  <si>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</si>
  <si>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</si>
  <si>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</si>
  <si>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</si>
  <si>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</si>
  <si>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</si>
  <si>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</si>
  <si>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</si>
  <si>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</si>
  <si>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</si>
  <si>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</si>
  <si>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</si>
  <si>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</si>
  <si>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</si>
  <si>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</si>
  <si>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</si>
  <si>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</si>
  <si>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</si>
  <si>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</si>
  <si>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</si>
  <si>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</si>
  <si>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</si>
  <si>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</si>
  <si>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</si>
  <si>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</si>
  <si>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</si>
  <si>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</si>
  <si>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</si>
  <si>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</si>
  <si>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</si>
  <si>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</si>
  <si>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</si>
  <si>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</si>
  <si>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</si>
  <si>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</si>
  <si>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</si>
  <si>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</si>
  <si>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</si>
  <si>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</si>
  <si>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</si>
  <si>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</si>
  <si>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</si>
  <si>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</si>
  <si>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</si>
  <si>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</si>
  <si>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</si>
  <si>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</si>
  <si>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</si>
  <si>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</si>
  <si>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</si>
  <si>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</si>
  <si>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</si>
  <si>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</si>
  <si>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</si>
  <si>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</si>
  <si>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</si>
  <si>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</si>
  <si>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</si>
  <si>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</si>
  <si>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</si>
  <si>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</si>
  <si>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</si>
  <si>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</si>
  <si>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</si>
  <si>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</si>
  <si>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</si>
  <si>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</si>
  <si>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</si>
  <si>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</si>
  <si>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</si>
  <si>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</si>
  <si>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</si>
  <si>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</si>
  <si>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</si>
  <si>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</si>
  <si>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</si>
  <si>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</si>
  <si>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</si>
  <si>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</si>
  <si>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</si>
  <si>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</si>
  <si>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</si>
  <si>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</si>
  <si>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</si>
  <si>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</si>
  <si>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</si>
  <si>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</si>
  <si>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</si>
  <si>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</si>
  <si>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</si>
  <si>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</si>
  <si>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</si>
  <si>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</si>
  <si>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</si>
  <si>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</si>
  <si>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</si>
  <si>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</si>
  <si>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</si>
  <si>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</si>
  <si>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</si>
  <si>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</si>
  <si>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</si>
  <si>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</si>
  <si>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</si>
  <si>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</si>
  <si>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</si>
  <si>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</si>
  <si>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</si>
  <si>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</si>
  <si>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</si>
  <si>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</si>
  <si>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</si>
  <si>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</si>
  <si>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</si>
  <si>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</si>
  <si>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</si>
  <si>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</si>
  <si>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</si>
  <si>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</si>
  <si>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</si>
  <si>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</si>
  <si>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</si>
  <si>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</si>
  <si>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</si>
  <si>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</si>
  <si>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</si>
  <si>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</si>
  <si>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</si>
  <si>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</si>
  <si>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</si>
  <si>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</si>
  <si>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</si>
  <si>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</si>
  <si>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</si>
  <si>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</si>
  <si>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</si>
  <si>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</si>
  <si>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</si>
  <si>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</si>
  <si>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</si>
  <si>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</si>
  <si>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</si>
  <si>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</si>
  <si>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</si>
  <si>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</si>
  <si>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</si>
  <si>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</si>
  <si>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</si>
  <si>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</si>
  <si>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</si>
  <si>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</si>
  <si>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</si>
  <si>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</si>
  <si>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</si>
  <si>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</si>
  <si>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</si>
  <si>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</si>
  <si>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</si>
  <si>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</si>
  <si>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</si>
  <si>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</si>
  <si>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</si>
  <si>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</si>
  <si>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</si>
  <si>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</si>
  <si>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</si>
  <si>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</si>
  <si>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</si>
  <si>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</si>
  <si>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</si>
  <si>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</si>
  <si>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</si>
  <si>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</si>
  <si>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</si>
  <si>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</si>
  <si>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</si>
  <si>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</si>
  <si>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</si>
  <si>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</si>
  <si>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</si>
  <si>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</si>
  <si>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</si>
  <si>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</si>
  <si>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</si>
  <si>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</si>
  <si>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</si>
  <si>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</si>
  <si>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</si>
  <si>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</si>
  <si>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</si>
  <si>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</si>
  <si>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</si>
  <si>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</si>
  <si>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</si>
  <si>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</si>
  <si>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</si>
  <si>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</si>
  <si>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</si>
  <si>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</si>
  <si>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</si>
  <si>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</si>
  <si>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</si>
  <si>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</si>
  <si>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</si>
  <si>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</si>
  <si>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</si>
  <si>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</si>
  <si>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</si>
  <si>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</si>
  <si>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</si>
  <si>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</si>
  <si>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</si>
  <si>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</si>
  <si>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</si>
  <si>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</si>
  <si>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</si>
  <si>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</si>
  <si>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</si>
  <si>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</si>
  <si>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</si>
  <si>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</si>
  <si>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</si>
  <si>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</si>
  <si>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</si>
  <si>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</si>
  <si>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</si>
  <si>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</si>
  <si>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</si>
  <si>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</si>
  <si>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</si>
  <si>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</si>
  <si>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</si>
  <si>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</si>
  <si>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</si>
  <si>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</si>
  <si>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</si>
  <si>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</si>
  <si>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</si>
  <si>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</si>
  <si>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</si>
  <si>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</si>
  <si>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</si>
  <si>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</si>
  <si>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</si>
  <si>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</si>
  <si>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</si>
  <si>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</si>
  <si>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</si>
  <si>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</si>
  <si>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</si>
  <si>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</si>
  <si>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</si>
  <si>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</si>
  <si>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</si>
  <si>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</si>
  <si>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</si>
  <si>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</si>
  <si>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</si>
  <si>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</si>
  <si>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</si>
  <si>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</si>
  <si>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</si>
  <si>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</si>
  <si>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</si>
  <si>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</si>
  <si>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</si>
  <si>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</si>
  <si>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</si>
  <si>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</si>
  <si>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</si>
  <si>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</si>
  <si>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</si>
  <si>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</si>
  <si>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</si>
  <si>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</si>
  <si>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</si>
  <si>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</si>
  <si>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</si>
  <si>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</si>
  <si>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</si>
  <si>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</si>
  <si>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</si>
  <si>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</si>
  <si>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</si>
  <si>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</si>
  <si>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</si>
  <si>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</si>
  <si>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</si>
  <si>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</si>
  <si>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</si>
  <si>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</si>
  <si>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</si>
  <si>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</si>
  <si>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</si>
  <si>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</si>
  <si>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</si>
  <si>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</si>
  <si>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</si>
  <si>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</si>
  <si>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</si>
  <si>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</si>
  <si>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</si>
  <si>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</si>
  <si>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</si>
  <si>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</si>
  <si>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</si>
  <si>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</si>
  <si>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</si>
  <si>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</si>
  <si>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</si>
  <si>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</si>
  <si>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</si>
  <si>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</si>
  <si>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</si>
  <si>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</si>
  <si>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</si>
  <si>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</si>
  <si>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</si>
  <si>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</si>
  <si>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</si>
  <si>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</si>
  <si>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</si>
  <si>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</si>
  <si>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</si>
  <si>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</si>
  <si>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</si>
  <si>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</si>
  <si>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</si>
  <si>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</si>
  <si>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</si>
  <si>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</si>
  <si>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</si>
  <si>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</si>
  <si>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</si>
  <si>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</si>
  <si>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</si>
  <si>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</si>
  <si>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</si>
  <si>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</si>
  <si>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</si>
  <si>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</si>
  <si>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</si>
  <si>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</si>
  <si>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</si>
  <si>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</si>
  <si>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</si>
  <si>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</si>
  <si>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</si>
  <si>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</si>
  <si>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</si>
  <si>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</si>
  <si>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</si>
  <si>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</si>
  <si>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</si>
  <si>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</si>
  <si>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</si>
  <si>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</si>
  <si>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</si>
  <si>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</si>
  <si>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</si>
  <si>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</si>
  <si>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</si>
  <si>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</si>
  <si>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</si>
  <si>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</si>
  <si>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</si>
  <si>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</si>
  <si>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</si>
  <si>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</si>
  <si>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</si>
  <si>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</si>
  <si>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</si>
  <si>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</si>
  <si>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</si>
  <si>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</si>
  <si>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</si>
  <si>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</si>
  <si>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</si>
  <si>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</si>
  <si>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</si>
  <si>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</si>
  <si>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</si>
  <si>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</si>
  <si>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</si>
  <si>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</si>
  <si>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</si>
  <si>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</si>
  <si>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</si>
  <si>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</si>
  <si>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</si>
  <si>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</si>
  <si>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</si>
  <si>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</si>
  <si>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</si>
  <si>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</si>
  <si>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</si>
  <si>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</si>
  <si>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</si>
  <si>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</si>
  <si>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</si>
  <si>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</si>
  <si>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</si>
  <si>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</si>
  <si>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</si>
  <si>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</si>
  <si>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</si>
  <si>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</si>
  <si>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</si>
  <si>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</si>
  <si>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</si>
  <si>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</si>
  <si>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</si>
  <si>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</si>
  <si>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</si>
  <si>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</si>
  <si>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</si>
  <si>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</si>
  <si>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</si>
  <si>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</si>
  <si>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</si>
  <si>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</si>
  <si>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</si>
  <si>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</si>
  <si>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</si>
  <si>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</si>
  <si>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</si>
  <si>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</si>
  <si>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</si>
  <si>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</si>
  <si>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</si>
  <si>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</si>
  <si>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</si>
  <si>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</si>
  <si>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</si>
  <si>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</si>
  <si>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</si>
  <si>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</si>
  <si>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</si>
  <si>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</si>
  <si>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</si>
  <si>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</si>
  <si>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</si>
  <si>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</si>
  <si>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</si>
  <si>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</si>
  <si>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</si>
  <si>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</si>
  <si>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</si>
  <si>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</si>
  <si>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</si>
  <si>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</si>
  <si>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</si>
  <si>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</si>
  <si>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</si>
  <si>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</si>
  <si>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</si>
  <si>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</si>
  <si>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</si>
  <si>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</si>
  <si>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</si>
  <si>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</si>
  <si>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</si>
  <si>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</si>
  <si>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</si>
  <si>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</si>
  <si>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</si>
  <si>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</si>
  <si>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</si>
  <si>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</si>
  <si>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</si>
  <si>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</si>
  <si>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</si>
  <si>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</si>
  <si>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</si>
  <si>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</si>
  <si>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</si>
  <si>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</si>
  <si>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</si>
  <si>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</si>
  <si>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</si>
  <si>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</si>
  <si>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</si>
  <si>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</si>
  <si>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</si>
  <si>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</si>
  <si>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</si>
  <si>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</si>
  <si>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</si>
  <si>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</si>
  <si>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</si>
  <si>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</si>
  <si>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</si>
  <si>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</si>
  <si>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</si>
  <si>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</si>
  <si>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</si>
  <si>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</si>
  <si>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</si>
  <si>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</si>
  <si>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</si>
  <si>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</si>
  <si>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</si>
  <si>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</si>
  <si>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</si>
  <si>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</si>
  <si>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</si>
  <si>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</si>
  <si>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</si>
  <si>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</si>
  <si>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</si>
  <si>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</si>
  <si>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</si>
  <si>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</si>
  <si>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</si>
  <si>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</si>
  <si>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</si>
  <si>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</si>
  <si>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</si>
  <si>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</si>
  <si>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</si>
  <si>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</si>
  <si>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</si>
  <si>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</si>
  <si>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</si>
  <si>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</si>
  <si>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</si>
  <si>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</si>
  <si>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</si>
  <si>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</si>
  <si>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</si>
  <si>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</si>
  <si>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</si>
  <si>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</si>
  <si>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</si>
  <si>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</si>
  <si>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</si>
  <si>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</si>
  <si>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</si>
  <si>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</si>
  <si>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</si>
  <si>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</si>
  <si>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</si>
  <si>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</si>
  <si>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</si>
  <si>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</si>
  <si>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</si>
  <si>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</si>
  <si>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</si>
  <si>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</si>
  <si>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</si>
  <si>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</si>
  <si>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</si>
  <si>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</si>
  <si>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</si>
  <si>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</si>
  <si>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</si>
  <si>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</si>
  <si>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</si>
  <si>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</si>
  <si>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</si>
  <si>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</si>
  <si>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</si>
  <si>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</si>
  <si>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</si>
  <si>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</si>
  <si>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</si>
  <si>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</si>
  <si>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</si>
  <si>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</si>
  <si>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</si>
  <si>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</si>
  <si>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</si>
  <si>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</si>
  <si>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</si>
  <si>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</si>
  <si>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</si>
  <si>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</si>
  <si>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</si>
  <si>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</si>
  <si>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</si>
  <si>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</si>
  <si>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</si>
  <si>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</si>
  <si>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</si>
  <si>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</si>
  <si>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</si>
  <si>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</si>
  <si>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</si>
  <si>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</si>
  <si>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</si>
  <si>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</si>
  <si>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</si>
  <si>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</si>
  <si>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</si>
  <si>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</si>
  <si>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</si>
  <si>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</si>
  <si>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</si>
  <si>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</si>
  <si>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</si>
  <si>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</si>
  <si>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</si>
  <si>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</si>
  <si>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</si>
  <si>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</si>
  <si>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</si>
  <si>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</si>
  <si>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</si>
  <si>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</si>
  <si>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</si>
  <si>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</si>
  <si>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</si>
  <si>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</si>
  <si>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</si>
  <si>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</si>
  <si>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</si>
  <si>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</si>
  <si>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</si>
  <si>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</si>
  <si>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</si>
  <si>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</si>
  <si>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</si>
  <si>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</si>
  <si>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</si>
  <si>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</si>
  <si>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</si>
  <si>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</si>
  <si>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</si>
  <si>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</si>
  <si>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</si>
  <si>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</si>
  <si>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</si>
  <si>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</si>
  <si>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</si>
  <si>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</si>
  <si>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</si>
  <si>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</si>
  <si>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</si>
  <si>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</si>
  <si>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</si>
  <si>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</si>
  <si>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</si>
  <si>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</si>
  <si>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</si>
  <si>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</si>
  <si>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</si>
  <si>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</si>
  <si>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</si>
  <si>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</si>
  <si>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</si>
  <si>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</si>
  <si>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</si>
  <si>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</si>
  <si>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</si>
  <si>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</si>
  <si>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</si>
  <si>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</si>
  <si>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</si>
  <si>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</si>
  <si>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</si>
  <si>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</si>
  <si>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</si>
  <si>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</si>
  <si>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</si>
  <si>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</si>
  <si>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</si>
  <si>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</si>
  <si>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</si>
  <si>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</si>
  <si>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</si>
  <si>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</si>
  <si>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</si>
  <si>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</si>
  <si>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</si>
  <si>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</si>
  <si>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</si>
  <si>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</si>
  <si>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</si>
  <si>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</si>
  <si>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</si>
  <si>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</si>
  <si>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</si>
  <si>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</si>
  <si>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</si>
  <si>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</si>
  <si>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</si>
  <si>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</si>
  <si>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</si>
  <si>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</si>
  <si>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</si>
  <si>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</si>
  <si>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</si>
  <si>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</si>
  <si>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</si>
  <si>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</si>
  <si>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</si>
  <si>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</si>
  <si>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</si>
  <si>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</si>
  <si>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</si>
  <si>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</si>
  <si>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</si>
  <si>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</si>
  <si>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</si>
  <si>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</si>
  <si>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</si>
  <si>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</si>
  <si>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</si>
  <si>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</si>
  <si>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</si>
  <si>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</si>
  <si>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</si>
  <si>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</si>
  <si>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</si>
  <si>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</si>
  <si>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</si>
  <si>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</si>
  <si>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</si>
  <si>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</si>
  <si>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</si>
  <si>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</si>
  <si>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</si>
  <si>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</si>
  <si>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</si>
  <si>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</si>
  <si>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</si>
  <si>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</si>
  <si>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</si>
  <si>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</si>
  <si>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</si>
  <si>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</si>
  <si>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</si>
  <si>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</si>
  <si>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</si>
  <si>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</si>
  <si>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</si>
  <si>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</si>
  <si>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</si>
  <si>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</si>
  <si>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</si>
  <si>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</si>
  <si>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</si>
  <si>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</si>
  <si>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</si>
  <si>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</si>
  <si>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</si>
  <si>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</si>
  <si>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</si>
  <si>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</si>
  <si>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</si>
  <si>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</si>
  <si>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</si>
  <si>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</si>
  <si>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</si>
  <si>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</si>
  <si>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</si>
  <si>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</si>
  <si>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</si>
  <si>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</si>
  <si>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</si>
  <si>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</si>
  <si>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</si>
  <si>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</si>
  <si>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</si>
  <si>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</si>
  <si>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</si>
  <si>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</si>
  <si>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</si>
  <si>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</si>
  <si>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</si>
  <si>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</si>
  <si>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</si>
  <si>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</si>
  <si>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</si>
  <si>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</si>
  <si>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</si>
  <si>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</si>
  <si>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</si>
  <si>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</si>
  <si>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</si>
  <si>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</si>
  <si>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</si>
  <si>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</si>
  <si>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</si>
  <si>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</si>
  <si>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</si>
  <si>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</si>
  <si>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</si>
  <si>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</si>
  <si>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</si>
  <si>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</si>
  <si>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</si>
  <si>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</si>
  <si>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</si>
  <si>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</si>
  <si>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</si>
  <si>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</si>
  <si>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</si>
  <si>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</si>
  <si>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</si>
  <si>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</si>
  <si>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</si>
  <si>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</si>
  <si>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</si>
  <si>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</si>
  <si>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</si>
  <si>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</si>
  <si>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</si>
  <si>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</si>
  <si>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</si>
  <si>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</si>
  <si>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</si>
  <si>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</si>
  <si>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</si>
  <si>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</si>
  <si>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</si>
  <si>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</si>
  <si>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</si>
  <si>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</si>
  <si>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</si>
  <si>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</si>
  <si>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</si>
  <si>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</si>
  <si>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</si>
  <si>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</si>
  <si>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</si>
  <si>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</si>
  <si>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</si>
  <si>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</si>
  <si>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</si>
  <si>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</si>
  <si>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</si>
  <si>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</si>
  <si>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</si>
  <si>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</si>
  <si>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</si>
  <si>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</si>
  <si>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</si>
  <si>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</si>
  <si>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</si>
  <si>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</si>
  <si>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</si>
  <si>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</si>
  <si>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</si>
  <si>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</si>
  <si>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</si>
  <si>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</si>
  <si>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</si>
  <si>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</si>
  <si>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</si>
  <si>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</si>
  <si>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</si>
  <si>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</si>
  <si>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</si>
  <si>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</si>
  <si>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</si>
  <si>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</si>
  <si>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</si>
  <si>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</si>
  <si>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</si>
  <si>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</si>
  <si>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</si>
  <si>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</si>
  <si>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</si>
  <si>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</si>
  <si>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</si>
  <si>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</si>
  <si>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</si>
  <si>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</si>
  <si>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</si>
  <si>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</si>
  <si>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</si>
  <si>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</si>
  <si>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</si>
  <si>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</si>
  <si>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</si>
  <si>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</si>
  <si>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</si>
  <si>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</si>
  <si>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</si>
  <si>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</si>
  <si>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</si>
  <si>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</si>
  <si>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</si>
  <si>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</si>
  <si>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</si>
  <si>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</si>
  <si>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</si>
  <si>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</si>
  <si>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</si>
  <si>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</si>
  <si>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</si>
  <si>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</si>
  <si>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</si>
  <si>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</si>
  <si>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</si>
  <si>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</si>
  <si>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</si>
  <si>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</si>
  <si>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</si>
  <si>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</si>
  <si>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</si>
  <si>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</si>
  <si>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</si>
  <si>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</si>
  <si>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</si>
  <si>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</si>
  <si>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</si>
  <si>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</si>
  <si>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</si>
  <si>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</si>
  <si>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</si>
  <si>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</si>
  <si>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</si>
  <si>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</si>
  <si>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</si>
  <si>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</si>
  <si>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</si>
  <si>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</si>
  <si>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</si>
  <si>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</si>
  <si>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</si>
  <si>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</si>
  <si>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</si>
  <si>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</si>
  <si>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</si>
  <si>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</si>
  <si>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</si>
  <si>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</si>
  <si>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</si>
  <si>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</si>
  <si>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</si>
  <si>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</si>
  <si>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</si>
  <si>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</si>
  <si>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</si>
  <si>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</si>
  <si>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</si>
  <si>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</si>
  <si>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</si>
  <si>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</si>
  <si>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</si>
  <si>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</si>
  <si>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</si>
  <si>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</si>
  <si>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</si>
  <si>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</si>
  <si>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</si>
  <si>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</si>
  <si>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</si>
  <si>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</si>
  <si>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</si>
  <si>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</si>
  <si>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</si>
  <si>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</si>
  <si>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</si>
  <si>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</si>
  <si>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</si>
  <si>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</si>
  <si>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</si>
  <si>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</si>
  <si>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</si>
  <si>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</si>
  <si>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</si>
  <si>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</si>
  <si>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</si>
  <si>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</si>
  <si>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</si>
  <si>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</si>
  <si>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</si>
  <si>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</si>
  <si>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</si>
  <si>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</si>
  <si>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</si>
  <si>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</si>
  <si>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</si>
  <si>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</si>
  <si>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</si>
  <si>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</si>
  <si>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</si>
  <si>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</si>
  <si>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</si>
  <si>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</si>
  <si>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</si>
  <si>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</si>
  <si>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</si>
  <si>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</si>
  <si>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</si>
  <si>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</si>
  <si>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</si>
  <si>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</si>
  <si>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</si>
  <si>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</si>
  <si>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</si>
  <si>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</si>
  <si>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</si>
  <si>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</si>
  <si>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</si>
  <si>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</si>
  <si>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</si>
  <si>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</si>
  <si>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</si>
  <si>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</si>
  <si>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</si>
  <si>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</si>
  <si>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</si>
  <si>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</si>
  <si>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</si>
  <si>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</si>
  <si>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</si>
  <si>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</si>
  <si>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</si>
  <si>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</si>
  <si>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</si>
  <si>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</si>
  <si>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</si>
  <si>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</si>
  <si>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</si>
  <si>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</si>
  <si>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</si>
  <si>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</si>
  <si>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</si>
  <si>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</si>
  <si>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</si>
  <si>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</si>
  <si>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</si>
  <si>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</si>
  <si>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</si>
  <si>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</si>
  <si>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</si>
  <si>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</si>
  <si>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</si>
  <si>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</si>
  <si>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</si>
  <si>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</si>
  <si>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</si>
  <si>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</si>
  <si>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</si>
  <si>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</si>
  <si>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</si>
  <si>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</si>
  <si>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</si>
  <si>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</si>
  <si>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</si>
  <si>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</si>
  <si>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</si>
  <si>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</si>
  <si>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</si>
  <si>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</si>
  <si>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</si>
  <si>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</si>
  <si>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</si>
  <si>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</si>
  <si>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</si>
  <si>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</si>
  <si>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</si>
  <si>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</si>
  <si>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</si>
  <si>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</si>
  <si>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</si>
  <si>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</si>
  <si>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</si>
  <si>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</si>
  <si>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</si>
  <si>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</si>
  <si>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</si>
  <si>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</si>
  <si>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</si>
  <si>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</si>
  <si>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</si>
  <si>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</si>
  <si>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</si>
  <si>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</si>
  <si>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</si>
  <si>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</si>
  <si>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</si>
  <si>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</si>
  <si>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</si>
  <si>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</si>
  <si>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</si>
  <si>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</si>
  <si>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</si>
  <si>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</si>
  <si>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</si>
  <si>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</si>
  <si>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</si>
  <si>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</si>
  <si>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</si>
  <si>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</si>
  <si>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</si>
  <si>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</si>
  <si>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</si>
  <si>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</si>
  <si>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</si>
  <si>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</si>
  <si>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</si>
  <si>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</si>
  <si>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</si>
  <si>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</si>
  <si>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</si>
  <si>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</si>
  <si>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</si>
  <si>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</si>
  <si>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</si>
  <si>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</si>
  <si>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</si>
  <si>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</si>
  <si>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</si>
  <si>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</si>
  <si>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</si>
  <si>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</si>
  <si>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</si>
  <si>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</si>
  <si>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</si>
  <si>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</si>
  <si>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</si>
  <si>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</si>
  <si>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</si>
  <si>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</si>
  <si>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</si>
  <si>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</si>
  <si>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</si>
  <si>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</si>
  <si>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</si>
  <si>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</si>
  <si>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</si>
  <si>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</si>
  <si>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</si>
  <si>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</si>
  <si>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</si>
  <si>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</si>
  <si>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</si>
  <si>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</si>
  <si>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</si>
  <si>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</si>
  <si>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</si>
  <si>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</si>
  <si>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</si>
  <si>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</si>
  <si>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</si>
  <si>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</si>
  <si>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</si>
  <si>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</si>
  <si>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</si>
  <si>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</si>
  <si>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</si>
  <si>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</si>
  <si>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</si>
  <si>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</si>
  <si>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</si>
  <si>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</si>
  <si>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</si>
  <si>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</si>
  <si>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</si>
  <si>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</si>
  <si>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</si>
  <si>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</si>
  <si>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</si>
  <si>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</si>
  <si>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</si>
  <si>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</si>
  <si>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</si>
  <si>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</si>
  <si>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</si>
  <si>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</si>
  <si>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</si>
  <si>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</si>
  <si>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</si>
  <si>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</si>
  <si>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</si>
  <si>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</si>
  <si>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</si>
  <si>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</si>
  <si>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</si>
  <si>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</si>
  <si>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</si>
  <si>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</si>
  <si>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</si>
  <si>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</si>
  <si>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</si>
  <si>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</si>
  <si>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</si>
  <si>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</si>
  <si>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</si>
  <si>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</si>
  <si>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</si>
  <si>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</si>
  <si>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</si>
  <si>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</si>
  <si>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</si>
  <si>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</si>
  <si>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</si>
  <si>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</si>
  <si>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</si>
  <si>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</si>
  <si>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</si>
  <si>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</si>
  <si>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</si>
  <si>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</si>
  <si>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</si>
  <si>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</si>
  <si>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</si>
  <si>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</si>
  <si>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</si>
  <si>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</si>
  <si>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</si>
  <si>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</si>
  <si>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</si>
  <si>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</si>
  <si>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</si>
  <si>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</si>
  <si>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</si>
  <si>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</si>
  <si>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</si>
  <si>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</si>
  <si>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</si>
  <si>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</si>
  <si>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</si>
  <si>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</si>
  <si>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</si>
  <si>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</si>
  <si>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</si>
  <si>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</si>
  <si>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</si>
  <si>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</si>
  <si>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</si>
  <si>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</si>
  <si>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</si>
  <si>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</si>
  <si>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</si>
  <si>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</si>
  <si>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</si>
  <si>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</si>
  <si>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</si>
  <si>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</si>
  <si>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</si>
  <si>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</si>
  <si>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</si>
  <si>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</si>
  <si>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</si>
  <si>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</si>
  <si>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</si>
  <si>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</si>
  <si>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</si>
  <si>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</si>
  <si>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</si>
  <si>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</si>
  <si>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</si>
  <si>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</si>
  <si>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</si>
  <si>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</si>
  <si>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</si>
  <si>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</si>
  <si>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</si>
  <si>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</si>
  <si>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</si>
  <si>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</si>
  <si>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</si>
  <si>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</si>
  <si>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</si>
  <si>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</si>
  <si>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</si>
  <si>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</si>
  <si>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</si>
  <si>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</si>
  <si>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</si>
  <si>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</si>
  <si>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</si>
  <si>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</si>
  <si>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</si>
  <si>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</si>
  <si>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</si>
  <si>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</si>
  <si>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</si>
  <si>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</si>
  <si>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</si>
  <si>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</si>
  <si>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</si>
  <si>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</si>
  <si>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</si>
  <si>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</si>
  <si>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</si>
  <si>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</si>
  <si>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</si>
  <si>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</si>
  <si>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</si>
  <si>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</si>
  <si>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</si>
  <si>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</si>
  <si>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</si>
  <si>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</si>
  <si>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</si>
  <si>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</si>
  <si>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</si>
  <si>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</si>
  <si>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</si>
  <si>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</si>
  <si>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</si>
  <si>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</si>
  <si>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</si>
  <si>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</si>
  <si>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</si>
  <si>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</si>
  <si>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</si>
  <si>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</si>
  <si>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</si>
  <si>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</si>
  <si>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</si>
  <si>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</si>
  <si>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</si>
  <si>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</si>
  <si>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</si>
  <si>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</si>
  <si>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</si>
  <si>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</si>
  <si>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</si>
  <si>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</si>
  <si>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</si>
  <si>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</si>
  <si>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</si>
  <si>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</si>
  <si>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</si>
  <si>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</si>
  <si>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</si>
  <si>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</si>
  <si>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</si>
  <si>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</si>
  <si>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</si>
  <si>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</si>
  <si>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</si>
  <si>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</si>
  <si>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</si>
  <si>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</si>
  <si>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</si>
  <si>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</si>
  <si>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</si>
  <si>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</si>
  <si>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</si>
  <si>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</si>
  <si>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</si>
  <si>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</si>
  <si>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</si>
  <si>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</si>
  <si>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</si>
  <si>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</si>
  <si>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</si>
  <si>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</si>
  <si>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</si>
  <si>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</si>
  <si>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</si>
  <si>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</si>
  <si>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</si>
  <si>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</si>
  <si>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</si>
  <si>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</si>
  <si>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</si>
  <si>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</si>
  <si>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</si>
  <si>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</si>
  <si>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</si>
  <si>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</si>
  <si>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</si>
  <si>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</si>
  <si>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</si>
  <si>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</si>
  <si>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</si>
  <si>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</si>
  <si>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</si>
  <si>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</si>
  <si>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</si>
  <si>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</si>
  <si>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</si>
  <si>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</si>
  <si>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</si>
  <si>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</si>
  <si>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</si>
  <si>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</si>
  <si>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</si>
  <si>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</si>
  <si>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</si>
  <si>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</si>
  <si>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</si>
  <si>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</si>
  <si>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</si>
  <si>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</si>
  <si>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</si>
  <si>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</si>
  <si>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</si>
  <si>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</si>
  <si>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</si>
  <si>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</si>
  <si>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</si>
  <si>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</si>
  <si>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</si>
  <si>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</si>
  <si>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</si>
  <si>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</si>
  <si>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</si>
  <si>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</si>
  <si>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</si>
  <si>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</si>
  <si>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</si>
  <si>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</si>
  <si>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</si>
  <si>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</si>
  <si>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</si>
  <si>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</si>
  <si>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</si>
  <si>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</si>
  <si>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</si>
  <si>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</si>
  <si>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</si>
  <si>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</si>
  <si>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</si>
  <si>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</si>
  <si>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</si>
  <si>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</si>
  <si>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</si>
  <si>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</si>
  <si>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</si>
  <si>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</si>
  <si>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</si>
  <si>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</si>
  <si>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</si>
  <si>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</si>
  <si>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</si>
  <si>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</si>
  <si>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</si>
  <si>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</si>
  <si>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</si>
  <si>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</si>
  <si>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</si>
  <si>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</si>
  <si>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</si>
  <si>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</si>
  <si>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</si>
  <si>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</si>
  <si>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</si>
  <si>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</si>
  <si>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</si>
  <si>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</si>
  <si>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</si>
  <si>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</si>
  <si>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</si>
  <si>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</si>
  <si>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</si>
  <si>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</si>
  <si>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</si>
  <si>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</si>
  <si>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</si>
  <si>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</si>
  <si>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</si>
  <si>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</si>
  <si>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</si>
  <si>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</si>
  <si>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</si>
  <si>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</si>
  <si>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</si>
  <si>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</si>
  <si>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</si>
  <si>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</si>
  <si>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</si>
  <si>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</si>
  <si>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</si>
  <si>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</si>
  <si>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</si>
  <si>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</si>
  <si>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</si>
  <si>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</si>
  <si>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</si>
  <si>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</si>
  <si>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</si>
  <si>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</si>
  <si>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</si>
  <si>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</si>
  <si>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</si>
  <si>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</si>
  <si>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</si>
  <si>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</si>
  <si>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</si>
  <si>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</si>
  <si>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</si>
  <si>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</si>
  <si>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</si>
  <si>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</si>
  <si>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</si>
  <si>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</si>
  <si>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</si>
  <si>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</si>
  <si>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</si>
  <si>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</si>
  <si>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</si>
  <si>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</si>
  <si>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</si>
  <si>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</si>
  <si>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</si>
  <si>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</si>
  <si>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</si>
  <si>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</si>
  <si>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</si>
  <si>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</si>
  <si>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</si>
  <si>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</si>
  <si>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</si>
  <si>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</si>
  <si>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</si>
  <si>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</si>
  <si>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</si>
  <si>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</si>
  <si>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</si>
  <si>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</si>
  <si>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</si>
  <si>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</si>
  <si>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</si>
  <si>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</si>
  <si>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</si>
  <si>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</si>
  <si>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</si>
  <si>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</si>
  <si>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</si>
  <si>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</si>
  <si>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</si>
  <si>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</si>
  <si>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</si>
  <si>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</si>
  <si>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</si>
  <si>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</si>
  <si>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</si>
  <si>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</si>
  <si>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</si>
  <si>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</si>
  <si>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</si>
  <si>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</si>
  <si>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</si>
  <si>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</si>
  <si>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</si>
  <si>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</si>
  <si>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</si>
  <si>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</si>
  <si>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</si>
  <si>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</si>
  <si>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</si>
  <si>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</si>
  <si>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</si>
  <si>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</si>
  <si>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</si>
  <si>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</si>
  <si>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</si>
  <si>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</si>
  <si>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</si>
  <si>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</si>
  <si>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</si>
  <si>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</si>
  <si>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</si>
  <si>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</si>
  <si>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</si>
  <si>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</si>
  <si>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</si>
  <si>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</si>
  <si>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</si>
  <si>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</si>
  <si>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</si>
  <si>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</si>
  <si>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</si>
  <si>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</si>
  <si>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</si>
  <si>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</si>
  <si>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</si>
  <si>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</si>
  <si>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</si>
  <si>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</si>
  <si>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</si>
  <si>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</si>
  <si>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</si>
  <si>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</si>
  <si>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</si>
  <si>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</si>
  <si>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</si>
  <si>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</si>
  <si>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</si>
  <si>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</si>
  <si>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</si>
  <si>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</si>
  <si>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</si>
  <si>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</si>
  <si>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</si>
  <si>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</si>
  <si>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</si>
  <si>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</si>
  <si>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</si>
  <si>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</si>
  <si>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</si>
  <si>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</si>
  <si>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</si>
  <si>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</si>
  <si>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</si>
  <si>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</si>
  <si>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</si>
  <si>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</si>
  <si>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</si>
  <si>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</si>
  <si>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</si>
  <si>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</si>
  <si>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</si>
  <si>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</si>
  <si>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</si>
  <si>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</si>
  <si>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</si>
  <si>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</si>
  <si>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</si>
  <si>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</si>
  <si>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</si>
  <si>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</si>
  <si>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</si>
  <si>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</si>
  <si>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</si>
  <si>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</si>
  <si>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</si>
  <si>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</si>
  <si>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</si>
  <si>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</si>
  <si>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</si>
  <si>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</si>
  <si>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</si>
  <si>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</si>
  <si>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</si>
  <si>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</si>
  <si>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</si>
  <si>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</si>
  <si>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</si>
  <si>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</si>
  <si>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</si>
  <si>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</si>
  <si>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</si>
  <si>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</si>
  <si>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</si>
  <si>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</si>
  <si>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</si>
  <si>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</si>
  <si>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</si>
  <si>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</si>
  <si>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</si>
  <si>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</si>
  <si>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</si>
  <si>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</si>
  <si>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</si>
  <si>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</si>
  <si>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</si>
  <si>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</si>
  <si>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</si>
  <si>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</si>
  <si>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</si>
  <si>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</si>
  <si>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</si>
  <si>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</si>
  <si>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</si>
  <si>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</si>
  <si>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</si>
  <si>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</si>
  <si>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</si>
  <si>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</si>
  <si>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</si>
  <si>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</si>
  <si>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</si>
  <si>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</si>
  <si>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</si>
  <si>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</si>
  <si>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</si>
  <si>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</si>
  <si>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</si>
  <si>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</si>
  <si>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</si>
  <si>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</si>
  <si>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</si>
  <si>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</si>
  <si>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</si>
  <si>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</si>
  <si>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</si>
  <si>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</si>
  <si>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</si>
  <si>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</si>
  <si>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</si>
  <si>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</si>
  <si>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</si>
  <si>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</si>
  <si>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</si>
  <si>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</si>
  <si>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</si>
  <si>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</si>
  <si>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</si>
  <si>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</si>
  <si>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</si>
  <si>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</si>
  <si>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</si>
  <si>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</si>
  <si>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</si>
  <si>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</si>
  <si>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</si>
  <si>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</si>
  <si>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</si>
  <si>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</si>
  <si>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</si>
  <si>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</si>
  <si>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</si>
  <si>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</si>
  <si>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</si>
  <si>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</si>
  <si>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</si>
  <si>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</si>
  <si>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</si>
  <si>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</si>
  <si>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</si>
  <si>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</si>
  <si>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</si>
  <si>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</si>
  <si>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</si>
  <si>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</si>
  <si>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</si>
  <si>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</si>
  <si>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</si>
  <si>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</si>
  <si>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</si>
  <si>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</si>
  <si>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</si>
  <si>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</si>
  <si>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</si>
  <si>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</si>
  <si>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</si>
  <si>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</si>
  <si>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</si>
  <si>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</si>
  <si>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</si>
  <si>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</si>
  <si>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</si>
  <si>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</si>
  <si>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</si>
  <si>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</si>
  <si>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</si>
  <si>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</si>
  <si>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</si>
  <si>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</si>
  <si>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</si>
  <si>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</si>
  <si>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</si>
  <si>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</si>
  <si>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</si>
  <si>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</si>
  <si>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</si>
  <si>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</si>
  <si>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</si>
  <si>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</si>
  <si>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</si>
  <si>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</si>
  <si>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</si>
  <si>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</si>
  <si>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</si>
  <si>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</si>
  <si>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</si>
  <si>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</si>
  <si>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</si>
  <si>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</si>
  <si>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</si>
  <si>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</si>
  <si>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</si>
  <si>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</si>
  <si>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</si>
  <si>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</si>
  <si>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</si>
  <si>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</si>
  <si>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</si>
  <si>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</si>
  <si>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</si>
  <si>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</si>
  <si>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</si>
  <si>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</si>
  <si>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</si>
  <si>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</si>
  <si>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</si>
  <si>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</si>
  <si>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</si>
  <si>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</si>
  <si>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</si>
  <si>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</si>
  <si>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</si>
  <si>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</si>
  <si>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</si>
  <si>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</si>
  <si>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</si>
  <si>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</si>
  <si>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</si>
  <si>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</si>
  <si>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</si>
  <si>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</si>
  <si>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</si>
  <si>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</si>
  <si>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</si>
  <si>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</si>
  <si>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</si>
  <si>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</si>
  <si>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</si>
  <si>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</si>
  <si>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</si>
  <si>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</si>
  <si>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</si>
  <si>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</si>
  <si>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</si>
  <si>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</si>
  <si>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</si>
  <si>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</si>
  <si>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</si>
  <si>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</si>
  <si>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</si>
  <si>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</si>
  <si>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</si>
  <si>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</si>
  <si>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</si>
  <si>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</si>
  <si>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</si>
  <si>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</si>
  <si>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</si>
  <si>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</si>
  <si>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</si>
  <si>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</si>
  <si>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</si>
  <si>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</si>
  <si>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</si>
  <si>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</si>
  <si>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</si>
  <si>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</si>
  <si>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</si>
  <si>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</si>
  <si>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</si>
  <si>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</si>
  <si>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</si>
  <si>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</si>
  <si>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</si>
  <si>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</si>
  <si>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</si>
  <si>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</si>
  <si>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</si>
  <si>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</si>
  <si>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</si>
  <si>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</si>
  <si>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</si>
  <si>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</si>
  <si>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</si>
  <si>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</si>
  <si>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</si>
  <si>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</si>
  <si>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</si>
  <si>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</si>
  <si>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</si>
  <si>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</si>
  <si>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</si>
  <si>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</si>
  <si>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</si>
  <si>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</si>
  <si>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</si>
  <si>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</si>
  <si>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</si>
  <si>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</si>
  <si>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</si>
  <si>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</si>
  <si>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</si>
  <si>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</si>
  <si>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</si>
  <si>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</si>
  <si>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</si>
  <si>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</si>
  <si>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</si>
  <si>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</si>
  <si>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</si>
  <si>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</si>
  <si>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</si>
  <si>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</si>
  <si>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</si>
  <si>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</si>
  <si>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</si>
  <si>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</si>
  <si>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</si>
  <si>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</si>
  <si>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</si>
  <si>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</si>
  <si>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</si>
  <si>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</si>
  <si>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</si>
  <si>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</si>
  <si>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</si>
  <si>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</si>
  <si>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</si>
  <si>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</si>
  <si>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</si>
  <si>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</si>
  <si>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</si>
  <si>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</si>
  <si>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</si>
  <si>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</si>
  <si>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</si>
  <si>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</si>
  <si>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</si>
  <si>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</si>
  <si>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</si>
  <si>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</si>
  <si>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</si>
  <si>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</si>
  <si>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</si>
  <si>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</si>
  <si>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</si>
  <si>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</si>
  <si>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</si>
  <si>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</si>
  <si>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</si>
  <si>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</si>
  <si>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</si>
  <si>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</si>
  <si>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</si>
  <si>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</si>
  <si>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</si>
  <si>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</si>
  <si>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</si>
  <si>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</si>
  <si>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</si>
  <si>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</si>
  <si>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</si>
  <si>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</si>
  <si>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</si>
  <si>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</si>
  <si>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</si>
  <si>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</si>
  <si>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</si>
  <si>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</si>
  <si>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</si>
  <si>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</si>
  <si>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</si>
  <si>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</si>
  <si>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</si>
  <si>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</si>
  <si>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</si>
  <si>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</si>
  <si>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</si>
  <si>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</si>
  <si>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</si>
  <si>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</si>
  <si>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</si>
  <si>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</si>
  <si>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</si>
  <si>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</si>
  <si>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</si>
  <si>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</si>
  <si>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</si>
  <si>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</si>
  <si>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</si>
  <si>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</si>
  <si>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</si>
  <si>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</si>
  <si>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</si>
  <si>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</si>
  <si>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</si>
  <si>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</si>
  <si>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</si>
  <si>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</si>
  <si>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</si>
  <si>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</si>
  <si>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</si>
  <si>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</si>
  <si>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</si>
  <si>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</si>
  <si>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</si>
  <si>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</si>
  <si>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</si>
  <si>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</si>
  <si>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</si>
  <si>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</si>
  <si>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</si>
  <si>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</si>
  <si>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</si>
  <si>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</si>
  <si>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</si>
  <si>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</si>
  <si>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</si>
  <si>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</si>
  <si>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</si>
  <si>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</si>
  <si>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</si>
  <si>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</si>
  <si>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</si>
  <si>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</si>
  <si>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</si>
  <si>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</si>
  <si>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</si>
  <si>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</si>
  <si>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</si>
  <si>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</si>
  <si>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</si>
  <si>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</si>
  <si>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</si>
  <si>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</si>
  <si>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</si>
  <si>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</si>
  <si>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</si>
  <si>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</si>
  <si>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</si>
  <si>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</si>
  <si>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</si>
  <si>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</si>
  <si>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</si>
  <si>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</si>
  <si>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</si>
  <si>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</si>
  <si>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</si>
  <si>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</si>
  <si>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</si>
  <si>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</si>
  <si>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</si>
  <si>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</si>
  <si>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</si>
  <si>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</si>
  <si>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</si>
  <si>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</si>
  <si>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</si>
  <si>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</si>
  <si>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</si>
  <si>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</si>
  <si>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</si>
  <si>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</si>
  <si>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</si>
  <si>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</si>
  <si>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</si>
  <si>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</si>
  <si>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</si>
  <si>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</si>
  <si>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</si>
  <si>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</si>
  <si>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</si>
  <si>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</si>
  <si>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</si>
  <si>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</si>
  <si>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</si>
  <si>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</si>
  <si>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</si>
  <si>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</si>
  <si>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</si>
  <si>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</si>
  <si>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</si>
  <si>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</si>
  <si>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</si>
  <si>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</si>
  <si>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</si>
  <si>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</si>
  <si>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</si>
  <si>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</si>
  <si>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</si>
  <si>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</si>
  <si>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</si>
  <si>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</si>
  <si>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</si>
  <si>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</si>
  <si>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</si>
  <si>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</si>
  <si>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</si>
  <si>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</si>
  <si>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</si>
  <si>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</si>
  <si>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</si>
  <si>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</si>
  <si>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</si>
  <si>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</si>
  <si>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</si>
  <si>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</si>
  <si>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</si>
  <si>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</si>
  <si>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</si>
  <si>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</si>
  <si>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</si>
  <si>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</si>
  <si>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</si>
  <si>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</si>
  <si>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</si>
  <si>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</si>
  <si>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</si>
  <si>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</si>
  <si>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</si>
  <si>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</si>
  <si>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</si>
  <si>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</si>
  <si>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</si>
  <si>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</si>
  <si>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</si>
  <si>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</si>
  <si>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</si>
  <si>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</si>
  <si>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</si>
  <si>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</si>
  <si>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</si>
  <si>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</si>
  <si>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</si>
  <si>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</si>
  <si>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</si>
  <si>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</si>
  <si>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</si>
  <si>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</si>
  <si>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</si>
  <si>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</si>
  <si>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</si>
  <si>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</si>
  <si>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</si>
  <si>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</si>
  <si>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</si>
  <si>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</si>
  <si>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</si>
  <si>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</si>
  <si>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</si>
  <si>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</si>
  <si>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</si>
  <si>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</si>
  <si>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</si>
  <si>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</si>
  <si>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</si>
  <si>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</si>
  <si>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</si>
  <si>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</si>
  <si>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</si>
  <si>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</si>
  <si>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</si>
  <si>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</si>
  <si>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</si>
  <si>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</si>
  <si>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</si>
  <si>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</si>
  <si>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</si>
  <si>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</si>
  <si>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</si>
  <si>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</si>
  <si>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</si>
  <si>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</si>
  <si>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</si>
  <si>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</si>
  <si>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</si>
  <si>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</si>
  <si>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</si>
  <si>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</si>
  <si>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</si>
  <si>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</si>
  <si>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</si>
  <si>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</si>
  <si>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</si>
  <si>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</si>
  <si>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</si>
  <si>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</si>
  <si>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</si>
  <si>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</si>
  <si>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</si>
  <si>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</si>
  <si>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</si>
  <si>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</si>
  <si>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</si>
  <si>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</si>
  <si>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</si>
  <si>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</si>
  <si>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</si>
  <si>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</si>
  <si>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</si>
  <si>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</si>
  <si>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</si>
  <si>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</si>
  <si>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</si>
  <si>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</si>
  <si>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</si>
  <si>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</si>
  <si>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</si>
  <si>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</si>
  <si>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</si>
  <si>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</si>
  <si>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</si>
  <si>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</si>
  <si>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</si>
  <si>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</si>
  <si>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</si>
  <si>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</si>
  <si>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</si>
  <si>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</si>
  <si>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</si>
  <si>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</si>
  <si>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</si>
  <si>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</si>
  <si>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</si>
  <si>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</si>
  <si>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</si>
  <si>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</si>
  <si>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</si>
  <si>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</si>
  <si>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</si>
  <si>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</si>
  <si>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</si>
  <si>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</si>
  <si>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</si>
  <si>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</si>
  <si>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</si>
  <si>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</si>
  <si>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</si>
  <si>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</si>
  <si>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</si>
  <si>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</si>
  <si>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</si>
  <si>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</si>
  <si>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</si>
  <si>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</si>
  <si>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</si>
  <si>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</si>
  <si>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</si>
  <si>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</si>
  <si>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</si>
  <si>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</si>
  <si>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</si>
  <si>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</si>
  <si>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</si>
  <si>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</si>
  <si>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</si>
  <si>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</si>
  <si>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</si>
  <si>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</si>
  <si>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</si>
  <si>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</si>
  <si>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</si>
  <si>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</si>
  <si>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</si>
  <si>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</si>
  <si>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</si>
  <si>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</si>
  <si>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</si>
  <si>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</si>
  <si>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</si>
  <si>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</si>
  <si>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</si>
  <si>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</si>
  <si>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</si>
  <si>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</si>
  <si>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</si>
  <si>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</si>
  <si>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</si>
  <si>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</si>
  <si>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</si>
  <si>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</si>
  <si>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</si>
  <si>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</si>
  <si>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</si>
  <si>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</si>
  <si>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</si>
  <si>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</si>
  <si>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</si>
  <si>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</si>
  <si>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</si>
  <si>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</si>
  <si>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</si>
  <si>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</si>
  <si>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</si>
  <si>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</si>
  <si>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</si>
  <si>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</si>
  <si>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</si>
  <si>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</si>
  <si>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</si>
  <si>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</si>
  <si>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</si>
  <si>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</si>
  <si>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</si>
  <si>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</si>
  <si>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</si>
  <si>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</si>
  <si>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</si>
  <si>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</si>
  <si>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</si>
  <si>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</si>
  <si>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</si>
  <si>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</si>
  <si>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</si>
  <si>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</si>
  <si>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</si>
  <si>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</si>
  <si>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</si>
  <si>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</si>
  <si>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</si>
  <si>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</si>
  <si>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</si>
  <si>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</si>
  <si>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</si>
  <si>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</si>
  <si>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</si>
  <si>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</si>
  <si>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</si>
  <si>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</si>
  <si>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</si>
  <si>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</si>
  <si>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</si>
  <si>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</si>
  <si>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</si>
  <si>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</si>
  <si>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</si>
  <si>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</si>
  <si>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</si>
  <si>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</si>
  <si>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</si>
  <si>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</si>
  <si>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</si>
  <si>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</si>
  <si>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</si>
  <si>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</si>
  <si>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</si>
  <si>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</si>
  <si>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</si>
  <si>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</si>
  <si>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</si>
  <si>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</si>
  <si>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</si>
  <si>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</si>
  <si>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</si>
  <si>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</si>
  <si>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</si>
  <si>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</si>
  <si>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</si>
  <si>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</si>
  <si>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</si>
  <si>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</si>
  <si>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</si>
  <si>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</si>
  <si>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</si>
  <si>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</si>
  <si>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</si>
  <si>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</si>
  <si>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</si>
  <si>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</si>
  <si>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</si>
  <si>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</si>
  <si>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</si>
  <si>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</si>
  <si>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</si>
  <si>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</si>
  <si>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</si>
  <si>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</si>
  <si>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</si>
  <si>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</si>
  <si>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</si>
  <si>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</si>
  <si>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</si>
  <si>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</si>
  <si>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</si>
  <si>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</si>
  <si>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</si>
  <si>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</si>
  <si>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</si>
  <si>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</si>
  <si>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</si>
  <si>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</si>
  <si>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</si>
  <si>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</si>
  <si>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</si>
  <si>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</si>
  <si>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</si>
  <si>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</si>
  <si>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</si>
  <si>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</si>
  <si>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</si>
  <si>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</si>
  <si>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</si>
  <si>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</si>
  <si>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</si>
  <si>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</si>
  <si>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</si>
  <si>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</si>
  <si>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</si>
  <si>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</si>
  <si>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</si>
  <si>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</si>
  <si>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</si>
  <si>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</si>
  <si>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</si>
  <si>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</si>
  <si>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</si>
  <si>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</si>
  <si>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</si>
  <si>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</si>
  <si>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</si>
  <si>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</si>
  <si>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</si>
  <si>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</si>
  <si>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</si>
  <si>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</si>
  <si>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</si>
  <si>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</si>
  <si>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</si>
  <si>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</si>
  <si>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</si>
  <si>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</si>
  <si>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</si>
  <si>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</si>
  <si>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</si>
  <si>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</si>
  <si>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</si>
  <si>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</si>
  <si>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</si>
  <si>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</si>
  <si>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</si>
  <si>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</si>
  <si>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</si>
  <si>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</si>
  <si>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</si>
  <si>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</si>
  <si>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</si>
  <si>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</si>
  <si>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</si>
  <si>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</si>
  <si>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</si>
  <si>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</si>
  <si>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</si>
  <si>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</si>
  <si>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</si>
  <si>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</si>
  <si>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</si>
  <si>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</si>
  <si>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</si>
  <si>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</si>
  <si>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</si>
  <si>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</si>
  <si>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</si>
  <si>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</si>
  <si>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</si>
  <si>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</si>
  <si>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</si>
  <si>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</si>
  <si>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</si>
  <si>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</si>
  <si>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</si>
  <si>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</si>
  <si>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</si>
  <si>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</si>
  <si>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</si>
  <si>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</si>
  <si>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</si>
  <si>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</si>
  <si>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</si>
  <si>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</si>
  <si>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</si>
  <si>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</si>
  <si>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</si>
  <si>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</si>
  <si>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</si>
  <si>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</si>
  <si>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</si>
  <si>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</si>
  <si>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</si>
  <si>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</si>
  <si>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</si>
  <si>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</si>
  <si>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</si>
  <si>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</si>
  <si>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</si>
  <si>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</si>
  <si>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</si>
  <si>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</si>
  <si>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</si>
  <si>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</si>
  <si>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</si>
  <si>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</si>
  <si>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</si>
  <si>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</si>
  <si>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</si>
  <si>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</si>
  <si>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</si>
  <si>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</si>
  <si>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</si>
  <si>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</si>
  <si>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</si>
  <si>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</si>
  <si>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</si>
  <si>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</si>
  <si>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</si>
  <si>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</si>
  <si>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</si>
  <si>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</si>
  <si>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</si>
  <si>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</si>
  <si>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</si>
  <si>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</si>
  <si>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</si>
  <si>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</si>
  <si>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</si>
  <si>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</si>
  <si>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</si>
  <si>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</si>
  <si>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</si>
  <si>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</si>
  <si>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</si>
  <si>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</si>
  <si>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</si>
  <si>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</si>
  <si>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</si>
  <si>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</si>
  <si>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</si>
  <si>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</si>
  <si>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</si>
  <si>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</si>
  <si>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</si>
  <si>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</si>
  <si>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</si>
  <si>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</si>
  <si>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</si>
  <si>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</si>
  <si>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</si>
  <si>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</si>
  <si>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</si>
  <si>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</si>
  <si>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</si>
  <si>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</si>
  <si>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</si>
  <si>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</si>
  <si>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</si>
  <si>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</si>
  <si>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</si>
  <si>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</si>
  <si>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</si>
  <si>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</si>
  <si>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</si>
  <si>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</si>
  <si>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</si>
  <si>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</si>
  <si>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</si>
  <si>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</si>
  <si>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</si>
  <si>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</si>
  <si>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</si>
  <si>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</si>
  <si>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</si>
  <si>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</si>
  <si>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</si>
  <si>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</si>
  <si>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</si>
  <si>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</si>
  <si>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</si>
  <si>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</si>
  <si>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</si>
  <si>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</si>
  <si>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</si>
  <si>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</si>
  <si>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</si>
  <si>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</si>
  <si>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</si>
  <si>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</si>
  <si>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</si>
  <si>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</si>
  <si>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</si>
  <si>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</si>
  <si>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</si>
  <si>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</si>
  <si>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</si>
  <si>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</si>
  <si>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</si>
  <si>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</si>
  <si>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</si>
  <si>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</si>
  <si>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</si>
  <si>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</si>
  <si>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</si>
  <si>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</si>
  <si>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</si>
  <si>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</si>
  <si>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</si>
  <si>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</si>
  <si>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</si>
  <si>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</si>
  <si>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</si>
  <si>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</si>
  <si>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</si>
  <si>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</si>
  <si>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</si>
  <si>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</si>
  <si>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</si>
  <si>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</si>
  <si>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</si>
  <si>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</si>
  <si>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</si>
  <si>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</si>
  <si>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</si>
  <si>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</si>
  <si>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</si>
  <si>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</si>
  <si>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</si>
  <si>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</si>
  <si>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</si>
  <si>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</si>
  <si>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</si>
  <si>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</si>
  <si>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</si>
  <si>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</si>
  <si>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</si>
  <si>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</si>
  <si>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</si>
  <si>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</si>
  <si>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</si>
  <si>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</si>
  <si>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</si>
  <si>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</si>
  <si>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</si>
  <si>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</si>
  <si>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</si>
  <si>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</si>
  <si>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</si>
  <si>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</si>
  <si>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</si>
  <si>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</si>
  <si>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</si>
  <si>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</si>
  <si>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</si>
  <si>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</si>
  <si>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</si>
  <si>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</si>
  <si>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</si>
  <si>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</si>
  <si>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</si>
  <si>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</si>
  <si>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</si>
  <si>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</si>
  <si>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</si>
  <si>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</si>
  <si>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</si>
  <si>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</si>
  <si>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</si>
  <si>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</si>
  <si>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</si>
  <si>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</si>
  <si>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</si>
  <si>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</si>
  <si>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</si>
  <si>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</si>
  <si>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</si>
  <si>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</si>
  <si>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</si>
  <si>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</si>
  <si>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</si>
  <si>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</si>
  <si>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</si>
  <si>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</si>
  <si>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</si>
  <si>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</si>
  <si>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</si>
  <si>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</si>
  <si>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</si>
  <si>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</si>
  <si>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</si>
  <si>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</si>
  <si>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</si>
  <si>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</si>
  <si>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</si>
  <si>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</si>
  <si>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</si>
  <si>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</si>
  <si>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</si>
  <si>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</si>
  <si>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</si>
  <si>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</si>
  <si>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</si>
  <si>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</si>
  <si>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</si>
  <si>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</si>
  <si>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</si>
  <si>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</si>
  <si>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</si>
  <si>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</si>
  <si>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</si>
  <si>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</si>
  <si>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</si>
  <si>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</si>
  <si>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</si>
  <si>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</si>
  <si>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</si>
  <si>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</si>
  <si>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</si>
  <si>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</si>
  <si>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</si>
  <si>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</si>
  <si>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</si>
  <si>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</si>
  <si>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</si>
  <si>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</si>
  <si>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</si>
  <si>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</si>
  <si>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</si>
  <si>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</si>
  <si>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</si>
  <si>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</si>
  <si>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</si>
  <si>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</si>
  <si>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</si>
  <si>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</si>
  <si>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</si>
  <si>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</si>
  <si>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</si>
  <si>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</si>
  <si>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</si>
  <si>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</si>
  <si>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</si>
  <si>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</si>
  <si>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</si>
  <si>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</si>
  <si>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</si>
  <si>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</si>
  <si>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</si>
  <si>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</si>
  <si>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</si>
  <si>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</si>
  <si>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</si>
  <si>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</si>
  <si>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</si>
  <si>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</si>
  <si>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</si>
  <si>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</si>
  <si>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</si>
  <si>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</si>
  <si>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</si>
  <si>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</si>
  <si>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</si>
  <si>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</si>
  <si>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</si>
  <si>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</si>
  <si>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</si>
  <si>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</si>
  <si>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</si>
  <si>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</si>
  <si>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</si>
  <si>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</si>
  <si>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</si>
  <si>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</si>
  <si>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</si>
  <si>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</si>
  <si>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</si>
  <si>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</si>
  <si>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</si>
  <si>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</si>
  <si>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</si>
  <si>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</si>
  <si>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</si>
  <si>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</si>
  <si>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</si>
  <si>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</si>
  <si>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</si>
  <si>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</si>
  <si>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</si>
  <si>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</si>
  <si>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</si>
  <si>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</si>
  <si>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</si>
  <si>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</si>
  <si>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</si>
  <si>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</si>
  <si>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</si>
  <si>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</si>
  <si>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</si>
  <si>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</si>
  <si>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</si>
  <si>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</si>
  <si>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</si>
  <si>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</si>
  <si>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</si>
  <si>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</si>
  <si>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</si>
  <si>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</si>
  <si>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</si>
  <si>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</si>
  <si>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</si>
  <si>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</si>
  <si>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</si>
  <si>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</si>
  <si>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</si>
  <si>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</si>
  <si>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</si>
  <si>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</si>
  <si>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</si>
  <si>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</si>
  <si>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</si>
  <si>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</si>
  <si>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</si>
  <si>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</si>
  <si>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</si>
  <si>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</si>
  <si>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</si>
  <si>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</si>
  <si>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</si>
  <si>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</si>
  <si>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</si>
  <si>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</si>
  <si>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</si>
  <si>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</si>
  <si>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</si>
  <si>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</si>
  <si>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</si>
  <si>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</si>
  <si>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</si>
  <si>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</si>
  <si>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</si>
  <si>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</si>
  <si>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</si>
  <si>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</si>
  <si>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</si>
  <si>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</si>
  <si>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</si>
  <si>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</si>
  <si>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</si>
  <si>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</si>
  <si>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</si>
  <si>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</si>
  <si>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</si>
  <si>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</si>
  <si>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</si>
  <si>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</si>
  <si>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</si>
  <si>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</si>
  <si>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</si>
  <si>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</si>
  <si>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</si>
  <si>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</si>
  <si>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</si>
  <si>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</si>
  <si>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</si>
  <si>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</si>
  <si>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</si>
  <si>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</si>
  <si>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</si>
  <si>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</si>
  <si>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</si>
  <si>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</si>
  <si>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</si>
  <si>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</si>
  <si>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</si>
  <si>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</si>
  <si>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</si>
  <si>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</si>
  <si>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</si>
  <si>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</si>
  <si>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</si>
  <si>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</si>
  <si>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</si>
  <si>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</si>
  <si>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</si>
  <si>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</si>
  <si>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</si>
  <si>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</si>
  <si>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</si>
  <si>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</si>
  <si>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</si>
  <si>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</si>
  <si>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</si>
  <si>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</si>
  <si>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</si>
  <si>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</si>
  <si>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</si>
  <si>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</si>
  <si>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</si>
  <si>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</si>
  <si>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</si>
  <si>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</si>
  <si>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</si>
  <si>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</si>
  <si>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</si>
  <si>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</si>
  <si>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</si>
  <si>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</si>
  <si>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</si>
  <si>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</si>
  <si>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</si>
  <si>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</si>
  <si>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</si>
  <si>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</si>
  <si>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</si>
  <si>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</si>
  <si>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</si>
  <si>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</si>
  <si>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</si>
  <si>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</si>
  <si>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</si>
  <si>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</si>
  <si>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</si>
  <si>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</si>
  <si>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</si>
  <si>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</si>
  <si>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</si>
  <si>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</si>
  <si>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</si>
  <si>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</si>
  <si>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</si>
  <si>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</si>
  <si>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</si>
  <si>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</si>
  <si>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</si>
  <si>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</si>
  <si>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</si>
  <si>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</si>
  <si>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</si>
  <si>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</si>
  <si>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</si>
  <si>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</si>
  <si>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</si>
  <si>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</si>
  <si>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</si>
  <si>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</si>
  <si>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</si>
  <si>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</si>
  <si>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</si>
  <si>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</si>
  <si>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</si>
  <si>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</si>
  <si>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</si>
  <si>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</si>
  <si>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</si>
  <si>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</si>
  <si>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</si>
  <si>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</si>
  <si>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</si>
  <si>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</si>
  <si>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</si>
  <si>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</si>
  <si>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</si>
  <si>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</si>
  <si>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</si>
  <si>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</si>
  <si>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</si>
  <si>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</si>
  <si>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</si>
  <si>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</si>
  <si>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</si>
  <si>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</si>
  <si>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</si>
  <si>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</si>
  <si>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</si>
  <si>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</si>
  <si>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</si>
  <si>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</si>
  <si>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</si>
  <si>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</si>
  <si>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</si>
  <si>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</si>
  <si>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</si>
  <si>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</si>
  <si>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</si>
  <si>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</si>
  <si>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</si>
  <si>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</si>
  <si>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</si>
  <si>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</si>
  <si>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</si>
  <si>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</si>
  <si>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</si>
  <si>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</si>
  <si>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</si>
  <si>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</si>
  <si>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</si>
  <si>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</si>
  <si>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</si>
  <si>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</si>
  <si>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</si>
  <si>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</si>
  <si>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</si>
  <si>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</si>
  <si>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</si>
  <si>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</si>
  <si>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</si>
  <si>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</si>
  <si>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</si>
  <si>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</si>
  <si>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</si>
  <si>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</si>
  <si>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</si>
  <si>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</si>
  <si>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</si>
  <si>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</si>
  <si>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</si>
  <si>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</si>
  <si>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</si>
  <si>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</si>
  <si>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</si>
  <si>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</si>
  <si>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</si>
  <si>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</si>
  <si>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</si>
  <si>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</si>
  <si>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</si>
  <si>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</si>
  <si>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</si>
  <si>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</si>
  <si>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</si>
  <si>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</si>
  <si>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</si>
  <si>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</si>
  <si>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</si>
  <si>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</si>
  <si>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</si>
  <si>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</si>
  <si>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</si>
  <si>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</si>
  <si>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</si>
  <si>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</si>
  <si>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</si>
  <si>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</si>
  <si>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</si>
  <si>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</si>
  <si>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</si>
  <si>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</si>
  <si>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</si>
  <si>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</si>
  <si>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</si>
  <si>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</si>
  <si>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</si>
  <si>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</si>
  <si>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</si>
  <si>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</si>
  <si>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</si>
  <si>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</si>
  <si>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</si>
  <si>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</si>
  <si>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</si>
  <si>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</si>
  <si>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</si>
  <si>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</si>
  <si>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</si>
  <si>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</si>
  <si>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</si>
  <si>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</si>
  <si>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</si>
  <si>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</si>
  <si>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</si>
  <si>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</si>
  <si>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</si>
  <si>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</si>
  <si>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</si>
  <si>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</si>
  <si>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</si>
  <si>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</si>
  <si>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</si>
  <si>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</si>
  <si>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</si>
  <si>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</si>
  <si>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</si>
  <si>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</si>
  <si>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</si>
  <si>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</si>
  <si>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</si>
  <si>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</si>
  <si>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</si>
  <si>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</si>
  <si>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</si>
  <si>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</si>
  <si>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</si>
  <si>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</si>
  <si>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</si>
  <si>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</si>
  <si>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</si>
  <si>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</si>
  <si>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</si>
  <si>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</si>
  <si>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</si>
  <si>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</si>
  <si>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</si>
  <si>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</si>
  <si>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</si>
  <si>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</si>
  <si>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</si>
  <si>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</si>
  <si>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</si>
  <si>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</si>
  <si>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</si>
  <si>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</si>
  <si>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</si>
  <si>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</si>
  <si>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</si>
  <si>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</si>
  <si>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</si>
  <si>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</si>
  <si>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</si>
  <si>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</si>
  <si>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</si>
  <si>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</si>
  <si>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</si>
  <si>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</si>
  <si>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</si>
  <si>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</si>
  <si>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</si>
  <si>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</si>
  <si>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</si>
  <si>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</si>
  <si>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</si>
  <si>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</si>
  <si>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</si>
  <si>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</si>
  <si>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</si>
  <si>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</si>
  <si>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</si>
  <si>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</si>
  <si>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</si>
  <si>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</si>
  <si>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</si>
  <si>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</si>
  <si>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</si>
  <si>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</si>
  <si>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</si>
  <si>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</si>
  <si>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</si>
  <si>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</si>
  <si>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</si>
  <si>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</si>
  <si>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</si>
  <si>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</si>
  <si>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</si>
  <si>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</si>
  <si>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</si>
  <si>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</si>
  <si>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</si>
  <si>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</si>
  <si>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</si>
  <si>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</si>
  <si>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</si>
  <si>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</si>
  <si>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</si>
  <si>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</si>
  <si>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</si>
  <si>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</si>
  <si>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</si>
  <si>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</si>
  <si>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</si>
  <si>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</si>
  <si>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</si>
  <si>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</si>
  <si>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</si>
  <si>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</si>
  <si>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</si>
  <si>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</si>
  <si>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</si>
  <si>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</si>
  <si>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</si>
  <si>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</si>
  <si>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</si>
  <si>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</si>
  <si>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</si>
  <si>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</si>
  <si>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</si>
  <si>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</si>
  <si>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</si>
  <si>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</si>
  <si>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</si>
  <si>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</si>
  <si>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</si>
  <si>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</si>
  <si>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</si>
  <si>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</si>
  <si>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</si>
  <si>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</si>
  <si>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</si>
  <si>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</si>
  <si>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</si>
  <si>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</si>
  <si>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</si>
  <si>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</si>
  <si>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</si>
  <si>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</si>
  <si>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</si>
  <si>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</si>
  <si>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</si>
  <si>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</si>
  <si>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</si>
  <si>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</si>
  <si>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</si>
  <si>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</si>
  <si>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</si>
  <si>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</si>
  <si>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</si>
  <si>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</si>
  <si>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</si>
  <si>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</si>
  <si>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</si>
  <si>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</si>
  <si>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</si>
  <si>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</si>
  <si>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</si>
  <si>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</si>
  <si>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</si>
  <si>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</si>
  <si>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</si>
  <si>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</si>
  <si>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</si>
  <si>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</si>
  <si>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</si>
  <si>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</si>
  <si>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</si>
  <si>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</si>
  <si>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</si>
  <si>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</si>
  <si>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</si>
  <si>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</si>
  <si>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</si>
  <si>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</si>
  <si>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</si>
  <si>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</si>
  <si>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</si>
  <si>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</si>
  <si>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</si>
  <si>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</si>
  <si>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</si>
  <si>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</si>
  <si>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</si>
  <si>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</si>
  <si>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</si>
  <si>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</si>
  <si>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</si>
  <si>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</si>
  <si>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</si>
  <si>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</si>
  <si>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</si>
  <si>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</si>
  <si>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</si>
  <si>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</si>
  <si>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</si>
  <si>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</si>
  <si>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</si>
  <si>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</si>
  <si>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</si>
  <si>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</si>
  <si>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</si>
  <si>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</si>
  <si>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</si>
  <si>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</si>
  <si>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</si>
  <si>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</si>
  <si>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</si>
  <si>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</si>
  <si>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</si>
  <si>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</si>
  <si>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</si>
  <si>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</si>
  <si>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</si>
  <si>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</si>
  <si>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</si>
  <si>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</si>
  <si>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</si>
  <si>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</si>
  <si>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</si>
  <si>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</si>
  <si>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</si>
  <si>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</si>
  <si>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</si>
  <si>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</si>
  <si>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</si>
  <si>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</si>
  <si>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</si>
  <si>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</si>
  <si>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</si>
  <si>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</si>
  <si>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</si>
  <si>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</si>
  <si>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</si>
  <si>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</si>
  <si>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</si>
  <si>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</si>
  <si>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</si>
  <si>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</si>
  <si>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</si>
  <si>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</si>
  <si>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</si>
  <si>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</si>
  <si>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</si>
  <si>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</si>
  <si>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</si>
  <si>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</si>
  <si>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</si>
  <si>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</si>
  <si>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</si>
  <si>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</si>
  <si>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</si>
  <si>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</si>
  <si>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</si>
  <si>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</si>
  <si>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</si>
  <si>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</si>
  <si>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</si>
  <si>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</si>
  <si>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</si>
  <si>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</si>
  <si>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</si>
  <si>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</si>
  <si>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</si>
  <si>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</si>
  <si>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</si>
  <si>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</si>
  <si>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</si>
  <si>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</si>
  <si>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</si>
  <si>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</si>
  <si>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</si>
  <si>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</si>
  <si>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</si>
  <si>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</si>
  <si>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</si>
  <si>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</si>
  <si>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</si>
  <si>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</si>
  <si>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</si>
  <si>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</si>
  <si>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</si>
  <si>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</si>
  <si>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</si>
  <si>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</si>
  <si>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</si>
  <si>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</si>
  <si>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</si>
  <si>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</si>
  <si>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</si>
  <si>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</si>
  <si>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</si>
  <si>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</si>
  <si>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</si>
  <si>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</si>
  <si>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</si>
  <si>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</si>
  <si>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</si>
  <si>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</si>
  <si>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</si>
  <si>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</si>
  <si>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</si>
  <si>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</si>
  <si>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</si>
  <si>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</si>
  <si>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</si>
  <si>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</si>
  <si>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</si>
  <si>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</si>
  <si>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</si>
  <si>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</si>
  <si>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</si>
  <si>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</si>
  <si>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</si>
  <si>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</si>
  <si>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</si>
  <si>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</si>
  <si>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</si>
  <si>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</si>
  <si>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</si>
  <si>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</si>
  <si>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</si>
  <si>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</si>
  <si>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</si>
  <si>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</si>
  <si>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</si>
  <si>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</si>
  <si>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</si>
  <si>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</si>
  <si>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</si>
  <si>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</si>
  <si>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</si>
  <si>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</si>
  <si>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</si>
  <si>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</si>
  <si>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</si>
  <si>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</si>
  <si>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</si>
  <si>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</si>
  <si>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</si>
  <si>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</si>
  <si>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</si>
  <si>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</si>
  <si>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</si>
  <si>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</si>
  <si>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</si>
  <si>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</si>
  <si>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</si>
  <si>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</si>
  <si>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</si>
  <si>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</si>
  <si>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</si>
  <si>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</si>
  <si>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</si>
  <si>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</si>
  <si>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</si>
  <si>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</si>
  <si>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</si>
  <si>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</si>
  <si>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</si>
  <si>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</si>
  <si>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</si>
  <si>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</si>
  <si>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</si>
  <si>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</si>
  <si>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</si>
  <si>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</si>
  <si>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</si>
  <si>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</si>
  <si>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</si>
  <si>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</si>
  <si>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</si>
  <si>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</si>
  <si>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</si>
  <si>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</si>
  <si>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</si>
  <si>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</si>
  <si>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</si>
  <si>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</si>
  <si>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</si>
  <si>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</si>
  <si>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</si>
  <si>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</si>
  <si>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</si>
  <si>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</si>
  <si>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</si>
  <si>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</si>
  <si>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</si>
  <si>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</si>
  <si>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</si>
  <si>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</si>
  <si>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</si>
  <si>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</si>
  <si>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</si>
  <si>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</si>
  <si>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</si>
  <si>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</si>
  <si>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</si>
  <si>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</si>
  <si>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</si>
  <si>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</si>
  <si>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</si>
  <si>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</si>
  <si>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</si>
  <si>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</si>
  <si>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</si>
  <si>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</si>
  <si>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</si>
  <si>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</si>
  <si>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</si>
  <si>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</si>
  <si>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</si>
  <si>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</si>
  <si>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</si>
  <si>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</si>
  <si>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</si>
  <si>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</si>
  <si>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</si>
  <si>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</si>
  <si>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</si>
  <si>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</si>
  <si>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</si>
  <si>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</si>
  <si>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</si>
  <si>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</si>
  <si>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</si>
  <si>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</si>
  <si>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</si>
  <si>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</si>
  <si>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</si>
  <si>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</si>
  <si>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</si>
  <si>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</si>
  <si>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</si>
  <si>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</si>
  <si>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</si>
  <si>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</si>
  <si>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</si>
  <si>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</si>
  <si>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</si>
  <si>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</si>
  <si>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</si>
  <si>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</si>
  <si>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</si>
  <si>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</si>
  <si>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</si>
  <si>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</si>
  <si>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</si>
  <si>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</si>
  <si>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</si>
  <si>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</si>
  <si>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</si>
  <si>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</si>
  <si>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</si>
  <si>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</si>
  <si>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</si>
  <si>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</si>
  <si>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</si>
  <si>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</si>
  <si>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</si>
  <si>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</si>
  <si>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</si>
  <si>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</si>
  <si>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</si>
  <si>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</si>
  <si>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</si>
  <si>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</si>
  <si>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</si>
  <si>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</si>
  <si>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</si>
  <si>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</si>
  <si>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</si>
  <si>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</si>
  <si>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</si>
  <si>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</si>
  <si>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</si>
  <si>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</si>
  <si>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</si>
  <si>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</si>
  <si>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</si>
  <si>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</si>
  <si>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</si>
  <si>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</si>
  <si>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</si>
  <si>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</si>
  <si>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</si>
  <si>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</si>
  <si>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</si>
  <si>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</si>
  <si>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</si>
  <si>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</si>
  <si>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</si>
  <si>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</si>
  <si>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</si>
  <si>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</si>
  <si>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</si>
  <si>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</si>
  <si>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</si>
  <si>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</si>
  <si>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</si>
  <si>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</si>
  <si>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</si>
  <si>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</si>
  <si>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</si>
  <si>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</si>
  <si>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</si>
  <si>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</si>
  <si>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</si>
  <si>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</si>
  <si>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</si>
  <si>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</si>
  <si>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</si>
  <si>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</si>
  <si>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</si>
  <si>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</si>
  <si>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</si>
  <si>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</si>
  <si>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</si>
  <si>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</si>
  <si>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</si>
  <si>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</si>
  <si>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</si>
  <si>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</si>
  <si>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</si>
  <si>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</si>
  <si>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</si>
  <si>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</si>
  <si>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</si>
  <si>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</si>
  <si>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</si>
  <si>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</si>
  <si>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</si>
  <si>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</si>
  <si>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</si>
  <si>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</si>
  <si>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</si>
  <si>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</si>
  <si>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</si>
  <si>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</si>
  <si>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</si>
  <si>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</si>
  <si>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</si>
  <si>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</si>
  <si>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</si>
  <si>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</si>
  <si>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</si>
  <si>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</si>
  <si>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</si>
  <si>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</si>
  <si>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</si>
  <si>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</si>
  <si>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</si>
  <si>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</si>
  <si>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</si>
  <si>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</si>
  <si>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</si>
  <si>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</si>
  <si>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</si>
  <si>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</si>
  <si>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</si>
  <si>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</si>
  <si>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</si>
  <si>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</si>
  <si>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</si>
  <si>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</si>
  <si>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</si>
  <si>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</si>
  <si>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</si>
  <si>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</si>
  <si>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</si>
  <si>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</si>
  <si>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</si>
  <si>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</si>
  <si>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</si>
  <si>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</si>
  <si>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</si>
  <si>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</si>
  <si>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</si>
  <si>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</si>
  <si>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</si>
  <si>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</si>
  <si>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</si>
  <si>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</si>
  <si>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</si>
  <si>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</si>
  <si>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</si>
  <si>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</si>
  <si>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</si>
  <si>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</si>
  <si>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</si>
  <si>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</si>
  <si>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</si>
  <si>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</si>
  <si>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</si>
  <si>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</si>
  <si>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</si>
  <si>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</si>
  <si>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</si>
  <si>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</si>
  <si>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</si>
  <si>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</si>
  <si>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</si>
  <si>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</si>
  <si>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</si>
  <si>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</si>
  <si>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</si>
  <si>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</si>
  <si>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</si>
  <si>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</si>
  <si>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</si>
  <si>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</si>
  <si>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</si>
  <si>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</si>
  <si>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</si>
  <si>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</si>
  <si>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</si>
  <si>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</si>
  <si>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</si>
  <si>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</si>
  <si>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</si>
  <si>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</si>
  <si>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</si>
  <si>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</si>
  <si>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</si>
  <si>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</si>
  <si>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</si>
  <si>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</si>
  <si>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</si>
  <si>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</si>
  <si>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</si>
  <si>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</si>
  <si>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</si>
  <si>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</si>
  <si>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</si>
  <si>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</si>
  <si>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</si>
  <si>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</si>
  <si>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</si>
  <si>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</si>
  <si>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</si>
  <si>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</si>
  <si>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</si>
  <si>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</si>
  <si>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</si>
  <si>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</si>
  <si>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</si>
  <si>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</si>
  <si>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</si>
  <si>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</si>
  <si>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</si>
  <si>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</si>
  <si>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</si>
  <si>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</si>
  <si>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</si>
  <si>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</si>
  <si>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</si>
  <si>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</si>
  <si>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</si>
  <si>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</si>
  <si>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</si>
  <si>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</si>
  <si>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</si>
  <si>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</si>
  <si>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</si>
  <si>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</si>
  <si>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</si>
  <si>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</si>
  <si>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</si>
  <si>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</si>
  <si>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</si>
  <si>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</si>
  <si>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</si>
  <si>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</si>
  <si>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</si>
  <si>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</si>
  <si>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</si>
  <si>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</si>
  <si>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</si>
  <si>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</si>
  <si>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</si>
  <si>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</si>
  <si>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</si>
  <si>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</si>
  <si>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</si>
  <si>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</si>
  <si>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</si>
  <si>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</si>
  <si>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</si>
  <si>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</si>
  <si>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</si>
  <si>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</si>
  <si>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</si>
  <si>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</si>
  <si>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</si>
  <si>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</si>
  <si>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</si>
  <si>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</si>
  <si>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</si>
  <si>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</si>
  <si>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</si>
  <si>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</si>
  <si>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</si>
  <si>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</si>
  <si>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</si>
  <si>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</si>
  <si>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</si>
  <si>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</si>
  <si>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</si>
  <si>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</si>
  <si>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</si>
  <si>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</si>
  <si>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</si>
  <si>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</si>
  <si>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</si>
  <si>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</si>
  <si>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</si>
  <si>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</si>
  <si>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</si>
  <si>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</si>
  <si>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</si>
  <si>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</si>
  <si>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</si>
  <si>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</si>
  <si>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</si>
  <si>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</si>
  <si>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</si>
  <si>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</si>
  <si>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</si>
  <si>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</si>
  <si>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</si>
  <si>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</si>
  <si>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</si>
  <si>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</si>
  <si>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</si>
  <si>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</si>
  <si>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</si>
  <si>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</si>
  <si>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</si>
  <si>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</si>
  <si>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</si>
  <si>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</si>
  <si>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</si>
  <si>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</si>
  <si>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</si>
  <si>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</si>
  <si>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</si>
  <si>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</si>
  <si>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</si>
  <si>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</si>
  <si>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</si>
  <si>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</si>
  <si>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</si>
  <si>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</si>
  <si>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</si>
  <si>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</si>
  <si>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</si>
  <si>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</si>
  <si>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</si>
  <si>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</si>
  <si>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</si>
  <si>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</si>
  <si>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</si>
  <si>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</si>
  <si>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</si>
  <si>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</si>
  <si>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</si>
  <si>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</si>
  <si>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</si>
  <si>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</si>
  <si>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</si>
  <si>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</si>
  <si>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</si>
  <si>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</si>
  <si>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</si>
  <si>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</si>
  <si>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</si>
  <si>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</si>
  <si>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</si>
  <si>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</si>
  <si>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</si>
  <si>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</si>
  <si>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</si>
  <si>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</si>
  <si>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</si>
  <si>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</si>
  <si>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</si>
  <si>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</si>
  <si>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</si>
  <si>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</si>
  <si>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</si>
  <si>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</si>
  <si>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</si>
  <si>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</si>
  <si>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</si>
  <si>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</si>
  <si>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</si>
  <si>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</si>
  <si>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</si>
  <si>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</si>
  <si>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</si>
  <si>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</si>
  <si>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</si>
  <si>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</si>
  <si>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</si>
  <si>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</si>
  <si>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</si>
  <si>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</si>
  <si>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</si>
  <si>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</si>
  <si>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</si>
  <si>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</si>
  <si>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</si>
  <si>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</si>
  <si>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</si>
  <si>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</si>
  <si>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</si>
  <si>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</si>
  <si>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</si>
  <si>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</si>
  <si>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</si>
  <si>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</si>
  <si>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</si>
  <si>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</si>
  <si>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</si>
  <si>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</si>
  <si>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</si>
  <si>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</si>
  <si>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</si>
  <si>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</si>
  <si>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</si>
  <si>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</si>
  <si>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</si>
  <si>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</si>
  <si>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</si>
  <si>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</si>
  <si>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</si>
  <si>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</si>
  <si>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</si>
  <si>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</si>
  <si>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</si>
  <si>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</si>
  <si>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</si>
  <si>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</si>
  <si>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</si>
  <si>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</si>
  <si>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</si>
  <si>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</si>
  <si>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</si>
  <si>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</si>
  <si>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</si>
  <si>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</si>
  <si>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</si>
  <si>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</si>
  <si>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</si>
  <si>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</si>
  <si>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</si>
  <si>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</si>
  <si>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</si>
  <si>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</si>
  <si>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</si>
  <si>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</si>
  <si>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</si>
  <si>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</si>
  <si>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</si>
  <si>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</si>
  <si>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</si>
  <si>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</si>
  <si>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</si>
  <si>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</si>
  <si>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</si>
  <si>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</si>
  <si>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</si>
  <si>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</si>
  <si>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</si>
  <si>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</si>
  <si>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</si>
  <si>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</si>
  <si>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</si>
  <si>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</si>
  <si>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</si>
  <si>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</si>
  <si>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</si>
  <si>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</si>
  <si>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</si>
  <si>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</si>
  <si>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</si>
  <si>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</si>
  <si>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</si>
  <si>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</si>
  <si>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</si>
  <si>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</si>
  <si>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</si>
  <si>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</si>
  <si>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</si>
  <si>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</si>
  <si>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</si>
  <si>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</si>
  <si>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</si>
  <si>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</si>
  <si>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</si>
  <si>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</si>
  <si>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</si>
  <si>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</si>
  <si>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</si>
  <si>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</si>
  <si>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</si>
  <si>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</si>
  <si>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</si>
  <si>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</si>
  <si>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</si>
  <si>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</si>
  <si>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</si>
  <si>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</si>
  <si>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</si>
  <si>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</si>
  <si>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</si>
  <si>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</si>
  <si>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</si>
  <si>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</si>
  <si>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</si>
  <si>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</si>
  <si>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</si>
  <si>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</si>
  <si>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</si>
  <si>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</si>
  <si>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</si>
  <si>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</si>
  <si>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</si>
  <si>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</si>
  <si>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</si>
  <si>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</si>
  <si>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</si>
  <si>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</si>
  <si>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</si>
  <si>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</si>
  <si>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</si>
  <si>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</si>
  <si>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</si>
  <si>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</si>
  <si>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</si>
  <si>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</si>
  <si>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</si>
  <si>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</si>
  <si>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</si>
  <si>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</si>
  <si>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</si>
  <si>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</si>
  <si>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</si>
  <si>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</si>
  <si>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</si>
  <si>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</si>
  <si>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</si>
  <si>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</si>
  <si>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</si>
  <si>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</si>
  <si>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</si>
  <si>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</si>
  <si>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</si>
  <si>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</si>
  <si>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</si>
  <si>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</si>
  <si>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</si>
  <si>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</si>
  <si>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</si>
  <si>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</si>
  <si>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</si>
  <si>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</si>
  <si>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</si>
  <si>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</si>
  <si>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</si>
  <si>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</si>
  <si>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</si>
  <si>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</si>
  <si>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</si>
  <si>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</si>
  <si>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</si>
  <si>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</si>
  <si>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</si>
  <si>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</si>
  <si>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</si>
  <si>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</si>
  <si>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</si>
  <si>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</si>
  <si>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</si>
  <si>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</si>
  <si>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</si>
  <si>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</si>
  <si>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</si>
  <si>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</si>
  <si>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</si>
  <si>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</si>
  <si>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</si>
  <si>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</si>
  <si>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</si>
  <si>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</si>
  <si>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</si>
  <si>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</si>
  <si>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</si>
  <si>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</si>
  <si>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</si>
  <si>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</si>
  <si>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</si>
  <si>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</si>
  <si>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</si>
  <si>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</si>
  <si>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</si>
  <si>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</si>
  <si>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</si>
  <si>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</si>
  <si>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</si>
  <si>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</si>
  <si>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</si>
  <si>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</si>
  <si>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</si>
  <si>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</si>
  <si>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</si>
  <si>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</si>
  <si>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</si>
  <si>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</si>
  <si>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</si>
  <si>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</si>
  <si>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</si>
  <si>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</si>
  <si>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</si>
  <si>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</si>
  <si>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</si>
  <si>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</si>
  <si>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</si>
  <si>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</si>
  <si>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</si>
  <si>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</si>
  <si>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</si>
  <si>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</si>
  <si>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</si>
  <si>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</si>
  <si>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</si>
  <si>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</si>
  <si>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</si>
  <si>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</si>
  <si>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</si>
  <si>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</si>
  <si>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</si>
  <si>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</si>
  <si>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</si>
  <si>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</si>
  <si>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</si>
  <si>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</si>
  <si>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</si>
  <si>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</si>
  <si>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</si>
  <si>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</si>
  <si>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</si>
  <si>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</si>
  <si>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</si>
  <si>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</si>
  <si>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</si>
  <si>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</si>
  <si>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</si>
  <si>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</si>
  <si>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</si>
  <si>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</si>
  <si>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</si>
  <si>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</si>
  <si>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</si>
  <si>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</si>
  <si>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</si>
  <si>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</si>
  <si>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</si>
  <si>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</si>
  <si>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</si>
  <si>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</si>
  <si>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</si>
  <si>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</si>
  <si>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</si>
  <si>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</si>
  <si>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</si>
  <si>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</si>
  <si>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</si>
  <si>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</si>
  <si>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</si>
  <si>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</si>
  <si>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</si>
  <si>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</si>
  <si>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</si>
  <si>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</si>
  <si>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</si>
  <si>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</si>
  <si>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</si>
  <si>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</si>
  <si>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</si>
  <si>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</si>
  <si>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</si>
  <si>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</si>
  <si>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</si>
  <si>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</si>
  <si>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</si>
  <si>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</si>
  <si>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</si>
  <si>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</si>
  <si>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</si>
  <si>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</si>
  <si>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</si>
  <si>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</si>
  <si>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</si>
  <si>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</si>
  <si>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</si>
  <si>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</si>
  <si>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</si>
  <si>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</si>
  <si>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</si>
  <si>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</si>
  <si>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</si>
  <si>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</si>
  <si>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</si>
  <si>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</si>
  <si>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</si>
  <si>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</si>
  <si>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</si>
  <si>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</si>
  <si>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</si>
  <si>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</si>
  <si>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</si>
  <si>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</si>
  <si>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</si>
  <si>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</si>
  <si>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</si>
  <si>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</si>
  <si>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</si>
  <si>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</si>
  <si>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</si>
  <si>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</si>
  <si>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</si>
  <si>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</si>
  <si>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</si>
  <si>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</si>
  <si>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</si>
  <si>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</si>
  <si>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</si>
  <si>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</si>
  <si>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</si>
  <si>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</si>
  <si>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</si>
  <si>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</si>
  <si>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</si>
  <si>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</si>
  <si>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</si>
  <si>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</si>
  <si>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</si>
  <si>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</si>
  <si>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</si>
  <si>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</si>
  <si>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</si>
  <si>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</si>
  <si>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</si>
  <si>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</si>
  <si>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</si>
  <si>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</si>
  <si>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</si>
  <si>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</si>
  <si>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</si>
  <si>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</si>
  <si>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</si>
  <si>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</si>
  <si>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</si>
  <si>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</si>
  <si>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</si>
  <si>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</si>
  <si>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</si>
  <si>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</si>
  <si>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</si>
  <si>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</si>
  <si>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</si>
  <si>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</si>
  <si>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</si>
  <si>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</si>
  <si>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</si>
  <si>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</si>
  <si>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</si>
  <si>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</si>
  <si>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</si>
  <si>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</si>
  <si>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</si>
  <si>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</si>
  <si>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</si>
  <si>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</si>
  <si>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</si>
  <si>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</si>
  <si>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</si>
  <si>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</si>
  <si>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</si>
  <si>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</si>
  <si>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</si>
  <si>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</si>
  <si>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</si>
  <si>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</si>
  <si>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</si>
  <si>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</si>
  <si>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</si>
  <si>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</si>
  <si>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</si>
  <si>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</si>
  <si>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</si>
  <si>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</si>
  <si>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</si>
  <si>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</si>
  <si>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</si>
  <si>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</si>
  <si>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</si>
  <si>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</si>
  <si>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</si>
  <si>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</si>
  <si>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</si>
  <si>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</si>
  <si>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</si>
  <si>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</si>
  <si>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</si>
  <si>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</si>
  <si>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</si>
  <si>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</si>
  <si>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</si>
  <si>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</si>
  <si>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</si>
  <si>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</si>
  <si>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</si>
  <si>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</si>
  <si>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</si>
  <si>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</si>
  <si>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</si>
  <si>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</si>
  <si>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</si>
  <si>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</si>
  <si>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</si>
  <si>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</si>
  <si>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</si>
  <si>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</si>
  <si>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</si>
  <si>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</si>
  <si>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</si>
  <si>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</si>
  <si>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</si>
  <si>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</si>
  <si>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</si>
  <si>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</si>
  <si>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</si>
  <si>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</si>
  <si>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</si>
  <si>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</si>
  <si>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</si>
  <si>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</si>
  <si>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</si>
  <si>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</si>
  <si>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</si>
  <si>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</si>
  <si>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</si>
  <si>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</si>
  <si>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</si>
  <si>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</si>
  <si>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</si>
  <si>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</si>
  <si>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</si>
  <si>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</si>
  <si>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</si>
  <si>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</si>
  <si>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</si>
  <si>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</si>
  <si>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</si>
  <si>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</si>
  <si>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</si>
  <si>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</si>
  <si>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</si>
  <si>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</si>
  <si>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</si>
  <si>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</si>
  <si>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</si>
  <si>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</si>
  <si>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</si>
  <si>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</si>
  <si>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</si>
  <si>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</si>
  <si>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</si>
  <si>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</si>
  <si>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</si>
  <si>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</si>
  <si>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</si>
  <si>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</si>
  <si>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</si>
  <si>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</si>
  <si>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</si>
  <si>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</si>
  <si>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</si>
  <si>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</si>
  <si>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</si>
  <si>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</si>
  <si>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</si>
  <si>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</si>
  <si>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</si>
  <si>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</si>
  <si>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</si>
  <si>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</si>
  <si>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</si>
  <si>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</si>
  <si>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</si>
  <si>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</si>
  <si>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</si>
  <si>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</si>
  <si>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</si>
  <si>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</si>
  <si>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</si>
  <si>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</si>
  <si>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</si>
  <si>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</si>
  <si>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</si>
  <si>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</si>
  <si>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</si>
  <si>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</si>
  <si>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</si>
  <si>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</si>
  <si>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</si>
  <si>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</si>
  <si>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</si>
  <si>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</si>
  <si>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</si>
  <si>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</si>
  <si>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</si>
  <si>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</si>
  <si>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</si>
  <si>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</si>
  <si>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</si>
  <si>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</si>
  <si>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</si>
  <si>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</si>
  <si>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</si>
  <si>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</si>
  <si>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</si>
  <si>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</si>
  <si>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</si>
  <si>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</si>
  <si>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</si>
  <si>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</si>
  <si>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</si>
  <si>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</si>
  <si>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</si>
  <si>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</si>
  <si>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</si>
  <si>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</si>
  <si>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</si>
  <si>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</si>
  <si>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</si>
  <si>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</si>
  <si>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</si>
  <si>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</si>
  <si>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</si>
  <si>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</si>
  <si>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</si>
  <si>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</si>
  <si>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</si>
  <si>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</si>
  <si>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</si>
  <si>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</si>
  <si>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</si>
  <si>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</si>
  <si>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</si>
  <si>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</si>
  <si>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</si>
  <si>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</si>
  <si>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</si>
  <si>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</si>
  <si>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</si>
  <si>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</si>
  <si>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</si>
  <si>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</si>
  <si>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</si>
  <si>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</si>
  <si>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</si>
  <si>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</si>
  <si>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</si>
  <si>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</si>
  <si>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</si>
  <si>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</si>
  <si>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</si>
  <si>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</si>
  <si>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</si>
  <si>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</si>
  <si>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</si>
  <si>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</si>
  <si>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</si>
  <si>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</si>
  <si>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</si>
  <si>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</si>
  <si>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</si>
  <si>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</si>
  <si>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</si>
  <si>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</si>
  <si>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</si>
  <si>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</si>
  <si>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</si>
  <si>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</si>
  <si>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</si>
  <si>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</si>
  <si>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</si>
  <si>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</si>
  <si>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</si>
  <si>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</si>
  <si>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</si>
  <si>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</si>
  <si>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</si>
  <si>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</si>
  <si>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</si>
  <si>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</si>
  <si>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</si>
  <si>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</si>
  <si>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</si>
  <si>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</si>
  <si>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</si>
  <si>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</si>
  <si>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</si>
  <si>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</si>
  <si>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</si>
  <si>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</si>
  <si>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</si>
  <si>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</si>
  <si>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</si>
  <si>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</si>
  <si>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</si>
  <si>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</si>
  <si>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</si>
  <si>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</si>
  <si>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</si>
  <si>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</si>
  <si>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</si>
  <si>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</si>
  <si>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</si>
  <si>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</si>
  <si>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</si>
  <si>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</si>
  <si>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</si>
  <si>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</si>
  <si>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</si>
  <si>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</si>
  <si>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</si>
  <si>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</si>
  <si>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</si>
  <si>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</si>
  <si>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</si>
  <si>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</si>
  <si>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</si>
  <si>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</si>
  <si>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</si>
  <si>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</si>
  <si>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</si>
  <si>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</si>
  <si>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</si>
  <si>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</si>
  <si>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</si>
  <si>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</si>
  <si>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</si>
  <si>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</si>
  <si>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</si>
  <si>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</si>
  <si>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</si>
  <si>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</si>
  <si>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</si>
  <si>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</si>
  <si>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</si>
  <si>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</si>
  <si>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</si>
  <si>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</si>
  <si>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</si>
  <si>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</si>
  <si>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</si>
  <si>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</si>
  <si>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</si>
  <si>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</si>
  <si>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</si>
  <si>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</si>
  <si>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</si>
  <si>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</si>
  <si>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</si>
  <si>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</si>
  <si>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</si>
  <si>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</si>
  <si>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</si>
  <si>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</si>
  <si>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</si>
  <si>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</si>
  <si>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</si>
  <si>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</si>
  <si>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</si>
  <si>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</si>
  <si>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</si>
  <si>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</si>
  <si>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</si>
  <si>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</si>
  <si>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</si>
  <si>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</si>
  <si>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</si>
  <si>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</si>
  <si>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</si>
  <si>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</si>
  <si>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</si>
  <si>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</si>
  <si>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</si>
  <si>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</si>
  <si>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</si>
  <si>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</si>
  <si>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</si>
  <si>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</si>
  <si>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</si>
  <si>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</si>
  <si>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</si>
  <si>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</si>
  <si>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</si>
  <si>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</si>
  <si>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</si>
  <si>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</si>
  <si>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</si>
  <si>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</si>
  <si>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</si>
  <si>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</si>
  <si>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</si>
  <si>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</si>
  <si>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</si>
  <si>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</si>
  <si>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</si>
  <si>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</si>
  <si>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</si>
  <si>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</si>
  <si>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</si>
  <si>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</si>
  <si>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</si>
  <si>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</si>
  <si>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</si>
  <si>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</si>
  <si>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</si>
  <si>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</si>
  <si>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</si>
  <si>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</si>
  <si>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</si>
  <si>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</si>
  <si>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</si>
  <si>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</si>
  <si>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</si>
  <si>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</si>
  <si>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</si>
  <si>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</si>
  <si>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</si>
  <si>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</si>
  <si>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</si>
  <si>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</si>
  <si>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</si>
  <si>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</si>
  <si>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</si>
  <si>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</si>
  <si>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</si>
  <si>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</si>
  <si>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</si>
  <si>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</si>
  <si>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</si>
  <si>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</si>
  <si>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</si>
  <si>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</si>
  <si>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</si>
  <si>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</si>
  <si>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</si>
  <si>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</si>
  <si>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</si>
  <si>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</si>
  <si>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</si>
  <si>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</si>
  <si>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</si>
  <si>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</si>
  <si>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</si>
  <si>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</si>
  <si>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</si>
  <si>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</si>
  <si>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</si>
  <si>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</si>
  <si>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</si>
  <si>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</si>
  <si>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</si>
  <si>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</si>
  <si>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</si>
  <si>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</si>
  <si>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</si>
  <si>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</si>
  <si>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</si>
  <si>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</si>
  <si>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</si>
  <si>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</si>
  <si>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</si>
  <si>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</si>
  <si>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</si>
  <si>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</si>
  <si>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</si>
  <si>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</si>
  <si>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</si>
  <si>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</si>
  <si>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</si>
  <si>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</si>
  <si>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</si>
  <si>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</si>
  <si>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</si>
  <si>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</si>
  <si>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</si>
  <si>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</si>
  <si>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</si>
  <si>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</si>
  <si>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</si>
  <si>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</si>
  <si>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</si>
  <si>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</si>
  <si>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</si>
  <si>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</si>
  <si>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</si>
  <si>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</si>
  <si>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</si>
  <si>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</si>
  <si>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</si>
  <si>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</si>
  <si>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</si>
  <si>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</si>
  <si>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</si>
  <si>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</si>
  <si>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</si>
  <si>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</si>
  <si>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</si>
  <si>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</si>
  <si>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</si>
  <si>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</si>
  <si>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</si>
  <si>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</si>
  <si>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</si>
  <si>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</si>
  <si>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</si>
  <si>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</si>
  <si>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</si>
  <si>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</si>
  <si>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</si>
  <si>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</si>
  <si>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</si>
  <si>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</si>
  <si>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</si>
  <si>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</si>
  <si>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</si>
  <si>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</si>
  <si>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</si>
  <si>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</si>
  <si>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</si>
  <si>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</si>
  <si>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</si>
  <si>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</si>
  <si>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</si>
  <si>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</si>
  <si>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</si>
  <si>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</si>
  <si>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</si>
  <si>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</si>
  <si>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</si>
  <si>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</si>
  <si>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</si>
  <si>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</si>
  <si>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</si>
  <si>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</si>
  <si>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</si>
  <si>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</si>
  <si>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</si>
  <si>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</si>
  <si>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</si>
  <si>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</si>
  <si>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</si>
  <si>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</si>
  <si>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</si>
  <si>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</si>
  <si>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</si>
  <si>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</si>
  <si>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</si>
  <si>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</si>
  <si>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</si>
  <si>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</si>
  <si>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</si>
  <si>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</si>
  <si>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</si>
  <si>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</si>
  <si>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</si>
  <si>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</si>
  <si>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</si>
  <si>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</si>
  <si>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</si>
  <si>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</si>
  <si>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</si>
  <si>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</si>
  <si>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</si>
  <si>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</si>
  <si>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</si>
  <si>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</si>
  <si>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</si>
  <si>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</si>
  <si>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</si>
  <si>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</si>
  <si>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</si>
  <si>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</si>
  <si>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</si>
  <si>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</si>
  <si>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</si>
  <si>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</si>
  <si>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</si>
  <si>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</si>
  <si>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</si>
  <si>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</si>
  <si>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</si>
  <si>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</si>
  <si>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</si>
  <si>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</si>
  <si>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</si>
  <si>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</si>
  <si>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</si>
  <si>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</si>
  <si>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</si>
  <si>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</si>
  <si>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</si>
  <si>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</si>
  <si>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</si>
  <si>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</si>
  <si>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</si>
  <si>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</si>
  <si>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</si>
  <si>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</si>
  <si>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</si>
  <si>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</si>
  <si>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</si>
  <si>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</si>
  <si>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</si>
  <si>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</si>
  <si>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</si>
  <si>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</si>
  <si>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</si>
  <si>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</si>
  <si>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</si>
  <si>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</si>
  <si>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</si>
  <si>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</si>
  <si>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</si>
  <si>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</si>
  <si>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</si>
  <si>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</si>
  <si>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</si>
  <si>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</si>
  <si>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</si>
  <si>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</si>
  <si>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</si>
  <si>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</si>
  <si>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</si>
  <si>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</si>
  <si>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</si>
  <si>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</si>
  <si>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</si>
  <si>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</si>
  <si>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</si>
  <si>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</si>
  <si>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</si>
  <si>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</si>
  <si>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</si>
  <si>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</si>
  <si>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</si>
  <si>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</si>
  <si>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</si>
  <si>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</si>
  <si>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</si>
  <si>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</si>
  <si>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</si>
  <si>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</si>
  <si>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</si>
  <si>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</si>
  <si>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</si>
  <si>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</si>
  <si>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</si>
  <si>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</si>
  <si>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</si>
  <si>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</si>
  <si>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</si>
  <si>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</si>
  <si>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</si>
  <si>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</si>
  <si>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</si>
  <si>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</si>
  <si>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</si>
  <si>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</si>
  <si>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</si>
  <si>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</si>
  <si>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</si>
  <si>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</si>
  <si>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</si>
  <si>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</si>
  <si>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</si>
  <si>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</si>
  <si>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</si>
  <si>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</si>
  <si>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</si>
  <si>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</si>
  <si>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</si>
  <si>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</si>
  <si>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</si>
  <si>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</si>
  <si>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</si>
  <si>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</si>
  <si>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</si>
  <si>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</si>
  <si>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</si>
  <si>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</si>
  <si>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</si>
  <si>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</si>
  <si>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</si>
  <si>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</si>
  <si>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</si>
  <si>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</si>
  <si>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</si>
  <si>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</si>
  <si>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</si>
  <si>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</si>
  <si>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</si>
  <si>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</si>
  <si>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</si>
  <si>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</si>
  <si>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</si>
  <si>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</si>
  <si>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</si>
  <si>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</si>
  <si>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</si>
  <si>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</si>
  <si>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</si>
  <si>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</si>
  <si>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</si>
  <si>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</si>
  <si>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</si>
  <si>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</si>
  <si>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</si>
  <si>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</si>
  <si>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</si>
  <si>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</si>
  <si>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</si>
  <si>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</si>
  <si>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</si>
  <si>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</si>
  <si>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</si>
  <si>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</si>
  <si>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</si>
  <si>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</si>
  <si>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</si>
  <si>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</si>
  <si>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</si>
  <si>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</si>
  <si>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</si>
  <si>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</si>
  <si>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</si>
  <si>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</si>
  <si>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</si>
  <si>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</si>
  <si>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</si>
  <si>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</si>
  <si>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</si>
  <si>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</si>
  <si>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</si>
  <si>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</si>
  <si>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</si>
  <si>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</si>
  <si>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</si>
  <si>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</si>
  <si>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</si>
  <si>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</si>
  <si>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</si>
  <si>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</si>
  <si>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</si>
  <si>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</si>
  <si>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</si>
  <si>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</si>
  <si>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</si>
  <si>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</si>
  <si>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</si>
  <si>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</si>
  <si>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</si>
  <si>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</si>
  <si>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</si>
  <si>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</si>
  <si>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</si>
  <si>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</si>
  <si>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</si>
  <si>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</si>
  <si>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</si>
  <si>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</si>
  <si>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</si>
  <si>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</si>
  <si>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</si>
  <si>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</si>
  <si>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</si>
  <si>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</si>
  <si>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</si>
  <si>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</si>
  <si>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</si>
  <si>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</si>
  <si>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</si>
  <si>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</si>
  <si>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</si>
  <si>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</si>
  <si>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</si>
  <si>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</si>
  <si>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</si>
  <si>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</si>
  <si>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</si>
  <si>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</si>
  <si>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</si>
  <si>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</si>
  <si>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</si>
  <si>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</si>
  <si>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</si>
  <si>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</si>
  <si>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</si>
  <si>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</si>
  <si>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</si>
  <si>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</si>
  <si>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</si>
  <si>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</si>
  <si>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</si>
  <si>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</si>
  <si>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</si>
  <si>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</si>
  <si>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</si>
  <si>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</si>
  <si>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</si>
  <si>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</si>
  <si>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</si>
  <si>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</si>
  <si>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</si>
  <si>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</si>
  <si>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</si>
  <si>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</si>
  <si>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</si>
  <si>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</si>
  <si>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</si>
  <si>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</si>
  <si>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</si>
  <si>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</si>
  <si>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</si>
  <si>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</si>
  <si>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</si>
  <si>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</si>
  <si>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</si>
  <si>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</si>
  <si>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</si>
  <si>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</si>
  <si>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</si>
  <si>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</si>
  <si>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</si>
  <si>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</si>
  <si>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</si>
  <si>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</si>
  <si>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</si>
  <si>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</si>
  <si>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</si>
  <si>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</si>
  <si>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</si>
  <si>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</si>
  <si>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</si>
  <si>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</si>
  <si>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</si>
  <si>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</si>
  <si>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</si>
  <si>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</si>
  <si>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</si>
  <si>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</si>
  <si>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</si>
  <si>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</si>
  <si>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</si>
  <si>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</si>
  <si>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</si>
  <si>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</si>
  <si>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</si>
  <si>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</si>
  <si>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</si>
  <si>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</si>
  <si>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</si>
  <si>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</si>
  <si>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</si>
  <si>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</si>
  <si>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</si>
  <si>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</si>
  <si>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</si>
  <si>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</si>
  <si>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</si>
  <si>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</si>
  <si>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</si>
  <si>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</si>
  <si>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</si>
  <si>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</si>
  <si>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</si>
  <si>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</si>
  <si>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</si>
  <si>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</si>
  <si>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</si>
  <si>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</si>
  <si>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</si>
  <si>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</si>
  <si>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</si>
  <si>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</si>
  <si>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</si>
  <si>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</si>
  <si>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</si>
  <si>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</si>
  <si>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</si>
  <si>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</si>
  <si>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</si>
  <si>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</si>
  <si>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</si>
  <si>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</si>
  <si>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</si>
  <si>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</si>
  <si>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</si>
  <si>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</si>
  <si>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</si>
  <si>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</si>
  <si>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</si>
  <si>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</si>
  <si>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</si>
  <si>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</si>
  <si>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</si>
  <si>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</si>
  <si>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</si>
  <si>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</si>
  <si>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</si>
  <si>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</si>
  <si>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</si>
  <si>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</si>
  <si>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</si>
  <si>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</si>
  <si>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</si>
  <si>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</si>
  <si>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</si>
  <si>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</si>
  <si>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</si>
  <si>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</si>
  <si>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</si>
  <si>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</si>
  <si>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</si>
  <si>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</si>
  <si>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</si>
  <si>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</si>
  <si>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</si>
  <si>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</si>
  <si>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</si>
  <si>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</si>
  <si>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</si>
  <si>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</si>
  <si>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</si>
  <si>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</si>
  <si>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</si>
  <si>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</si>
  <si>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</si>
  <si>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</si>
  <si>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</si>
  <si>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</si>
  <si>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</si>
  <si>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</si>
  <si>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</si>
  <si>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</si>
  <si>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</si>
  <si>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</si>
  <si>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</si>
  <si>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</si>
  <si>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</si>
  <si>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</si>
  <si>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</si>
  <si>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</si>
  <si>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</si>
  <si>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</si>
  <si>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</si>
  <si>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</si>
  <si>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</si>
  <si>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</si>
  <si>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</si>
  <si>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</si>
  <si>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</si>
  <si>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</si>
  <si>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</si>
  <si>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</si>
  <si>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</si>
  <si>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</si>
  <si>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</si>
  <si>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</si>
  <si>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</si>
  <si>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</si>
  <si>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</si>
  <si>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</si>
  <si>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</si>
  <si>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</si>
  <si>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</si>
  <si>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</si>
  <si>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</si>
  <si>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</si>
  <si>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</si>
  <si>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</si>
  <si>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</si>
  <si>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</si>
  <si>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</si>
  <si>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</si>
  <si>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</si>
  <si>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</si>
  <si>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</si>
  <si>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</si>
  <si>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</si>
  <si>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</si>
  <si>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</si>
  <si>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</si>
  <si>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</si>
  <si>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</si>
  <si>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</si>
  <si>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</si>
  <si>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</si>
  <si>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</si>
  <si>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</si>
  <si>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</si>
  <si>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</si>
  <si>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</si>
  <si>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</si>
  <si>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</si>
  <si>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</si>
  <si>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</si>
  <si>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</si>
  <si>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</si>
  <si>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</si>
  <si>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</si>
  <si>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</si>
  <si>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</si>
  <si>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</si>
  <si>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</si>
  <si>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</si>
  <si>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</si>
  <si>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</si>
  <si>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</si>
  <si>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</si>
  <si>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</si>
  <si>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</si>
  <si>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</si>
  <si>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</si>
  <si>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</si>
  <si>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</si>
  <si>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</si>
  <si>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</si>
  <si>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</si>
  <si>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</si>
  <si>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</si>
  <si>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</si>
  <si>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</si>
  <si>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</si>
  <si>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</si>
  <si>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</si>
  <si>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</si>
  <si>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</si>
  <si>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</si>
  <si>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</si>
  <si>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</si>
  <si>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</si>
  <si>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</si>
  <si>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</si>
  <si>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</si>
  <si>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</si>
  <si>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</si>
  <si>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</si>
  <si>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</si>
  <si>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</si>
  <si>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</si>
  <si>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</si>
  <si>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</si>
  <si>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</si>
  <si>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</si>
  <si>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</si>
  <si>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</si>
  <si>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</si>
  <si>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</si>
  <si>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</si>
  <si>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</si>
  <si>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</si>
  <si>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</si>
  <si>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</si>
  <si>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</si>
  <si>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</si>
  <si>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</si>
  <si>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</si>
  <si>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</si>
  <si>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</si>
  <si>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</si>
  <si>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</si>
  <si>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</si>
  <si>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</si>
  <si>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</si>
  <si>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</si>
  <si>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</si>
  <si>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</si>
  <si>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</si>
  <si>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</si>
  <si>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</si>
  <si>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</si>
  <si>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</si>
  <si>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</si>
  <si>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</si>
  <si>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</si>
  <si>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</si>
  <si>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</si>
  <si>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</si>
  <si>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</si>
  <si>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</si>
  <si>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</si>
  <si>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</si>
  <si>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</si>
  <si>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</si>
  <si>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</si>
  <si>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</si>
  <si>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</si>
  <si>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</si>
  <si>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</si>
  <si>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</si>
  <si>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</si>
  <si>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</si>
  <si>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</si>
  <si>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</si>
  <si>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</si>
  <si>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</si>
  <si>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</si>
  <si>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</si>
  <si>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</si>
  <si>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</si>
  <si>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</si>
  <si>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</si>
  <si>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</si>
  <si>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</si>
  <si>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</si>
  <si>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</si>
  <si>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</si>
  <si>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</si>
  <si>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</si>
  <si>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</si>
  <si>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</si>
  <si>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</si>
  <si>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</si>
  <si>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</si>
  <si>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</si>
  <si>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</si>
  <si>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</si>
  <si>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</si>
  <si>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</si>
  <si>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</si>
  <si>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</si>
  <si>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</si>
  <si>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</si>
  <si>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</si>
  <si>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</si>
  <si>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</si>
  <si>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</si>
  <si>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</si>
  <si>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</si>
  <si>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</si>
  <si>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</si>
  <si>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</si>
  <si>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</si>
  <si>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</si>
  <si>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</si>
  <si>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</si>
  <si>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</si>
  <si>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</si>
  <si>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</si>
  <si>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</si>
  <si>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</si>
  <si>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</si>
  <si>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</si>
  <si>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</si>
  <si>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</si>
  <si>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</si>
  <si>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</si>
  <si>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</si>
  <si>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</si>
  <si>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</si>
  <si>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</si>
  <si>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</si>
  <si>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</si>
  <si>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</si>
  <si>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</si>
  <si>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</si>
  <si>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</si>
  <si>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</si>
  <si>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</si>
  <si>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</si>
  <si>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</si>
  <si>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</si>
  <si>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</si>
  <si>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</si>
  <si>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</si>
  <si>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</si>
  <si>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</si>
  <si>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</si>
  <si>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</si>
  <si>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</si>
  <si>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</si>
  <si>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</si>
  <si>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</si>
  <si>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</si>
  <si>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</si>
  <si>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</si>
  <si>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</si>
  <si>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</si>
  <si>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</si>
  <si>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</si>
  <si>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</si>
  <si>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</si>
  <si>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</si>
  <si>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</si>
  <si>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</si>
  <si>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</si>
  <si>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</si>
  <si>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</si>
  <si>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</si>
  <si>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</si>
  <si>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</si>
  <si>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</si>
  <si>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</si>
  <si>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</si>
  <si>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</si>
  <si>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</si>
  <si>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</si>
  <si>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</si>
  <si>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</si>
  <si>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</si>
  <si>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</si>
  <si>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</si>
  <si>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</si>
  <si>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</si>
  <si>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</si>
  <si>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</si>
  <si>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</si>
  <si>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</si>
  <si>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</si>
  <si>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</si>
  <si>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</si>
  <si>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</si>
  <si>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</si>
  <si>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</si>
  <si>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</si>
  <si>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</si>
  <si>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</si>
  <si>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</si>
  <si>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</si>
  <si>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</si>
  <si>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</si>
  <si>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</si>
  <si>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</si>
  <si>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</si>
  <si>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</si>
  <si>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</si>
  <si>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</si>
  <si>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</si>
  <si>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</si>
  <si>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</si>
  <si>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</si>
  <si>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</si>
  <si>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</si>
  <si>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</si>
  <si>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</si>
  <si>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</si>
  <si>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</si>
  <si>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</si>
  <si>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</si>
  <si>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</si>
  <si>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</si>
  <si>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</si>
  <si>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</si>
  <si>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</si>
  <si>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</si>
  <si>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</si>
  <si>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</si>
  <si>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</si>
  <si>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</si>
  <si>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</si>
  <si>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</si>
  <si>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</si>
  <si>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</si>
  <si>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</si>
  <si>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</si>
  <si>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</si>
  <si>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</si>
  <si>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</si>
  <si>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</si>
  <si>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</si>
  <si>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</si>
  <si>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</si>
  <si>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</si>
  <si>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</si>
  <si>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</si>
  <si>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</si>
  <si>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</si>
  <si>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</si>
  <si>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</si>
  <si>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</si>
  <si>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</si>
  <si>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</si>
  <si>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</si>
  <si>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</si>
  <si>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</si>
  <si>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</si>
  <si>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</si>
  <si>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</si>
  <si>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</si>
  <si>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</si>
  <si>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</si>
  <si>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</si>
  <si>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</si>
  <si>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</si>
  <si>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</si>
  <si>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</si>
  <si>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</si>
  <si>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</si>
  <si>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</si>
  <si>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</si>
  <si>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</si>
  <si>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</si>
  <si>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</si>
  <si>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</si>
  <si>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</si>
  <si>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</si>
  <si>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</si>
  <si>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</si>
  <si>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</si>
  <si>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</si>
  <si>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</si>
  <si>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</si>
  <si>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</si>
  <si>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</si>
  <si>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</si>
  <si>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</si>
  <si>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</si>
  <si>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</si>
  <si>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</si>
  <si>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</si>
  <si>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</si>
  <si>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</si>
  <si>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</si>
  <si>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</si>
  <si>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</si>
  <si>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</si>
  <si>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</si>
  <si>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</si>
  <si>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</si>
  <si>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</si>
  <si>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</si>
  <si>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</si>
  <si>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</si>
  <si>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</si>
  <si>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</si>
  <si>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</si>
  <si>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</si>
  <si>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</si>
  <si>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</si>
  <si>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</si>
  <si>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</si>
  <si>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</si>
  <si>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</si>
  <si>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</si>
  <si>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</si>
  <si>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</si>
  <si>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</si>
  <si>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</si>
  <si>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</si>
  <si>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</si>
  <si>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</si>
  <si>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</si>
  <si>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</si>
  <si>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</si>
  <si>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</si>
  <si>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</si>
  <si>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</si>
  <si>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</si>
  <si>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</si>
  <si>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</si>
  <si>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</si>
  <si>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</si>
  <si>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</si>
  <si>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</si>
  <si>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</si>
  <si>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</si>
  <si>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</si>
  <si>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</si>
  <si>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</si>
  <si>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</si>
  <si>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</si>
  <si>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</si>
  <si>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</si>
  <si>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</si>
  <si>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</si>
  <si>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</si>
  <si>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</si>
  <si>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</si>
  <si>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</si>
  <si>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</si>
  <si>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</si>
  <si>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</si>
  <si>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</si>
  <si>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</si>
  <si>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</si>
  <si>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</si>
  <si>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</si>
  <si>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</si>
  <si>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</si>
  <si>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</si>
  <si>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</si>
  <si>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</si>
  <si>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</si>
  <si>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</si>
  <si>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</si>
  <si>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</si>
  <si>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</si>
  <si>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</si>
  <si>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</si>
  <si>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</si>
  <si>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</si>
  <si>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</si>
  <si>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</si>
  <si>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</si>
  <si>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</si>
  <si>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</si>
  <si>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</si>
  <si>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</si>
  <si>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</si>
  <si>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</si>
  <si>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</si>
  <si>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</si>
  <si>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</si>
  <si>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</si>
  <si>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</si>
  <si>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</si>
  <si>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</si>
  <si>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</si>
  <si>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</si>
  <si>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</si>
  <si>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</si>
  <si>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</si>
  <si>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</si>
  <si>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</si>
  <si>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</si>
  <si>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</si>
  <si>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</si>
  <si>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</si>
  <si>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</si>
  <si>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</si>
  <si>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</si>
  <si>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</si>
  <si>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</si>
  <si>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</si>
  <si>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</si>
  <si>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</si>
  <si>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</si>
  <si>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</si>
  <si>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</si>
  <si>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</si>
  <si>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</si>
  <si>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</si>
  <si>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</si>
  <si>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</si>
  <si>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</si>
  <si>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</si>
  <si>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</si>
  <si>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</si>
  <si>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</si>
  <si>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</si>
  <si>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</si>
  <si>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</si>
  <si>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</si>
  <si>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</si>
  <si>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</si>
  <si>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</si>
  <si>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</si>
  <si>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</si>
  <si>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</si>
  <si>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</si>
  <si>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</si>
  <si>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</si>
  <si>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</si>
  <si>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</si>
  <si>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</si>
  <si>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</si>
  <si>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</si>
  <si>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</si>
  <si>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</si>
  <si>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</si>
  <si>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</si>
  <si>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</si>
  <si>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</si>
  <si>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</si>
  <si>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</si>
  <si>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</si>
  <si>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</si>
  <si>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</si>
  <si>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</si>
  <si>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</si>
  <si>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</si>
  <si>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</si>
  <si>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</si>
  <si>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</si>
  <si>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</si>
  <si>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</si>
  <si>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</si>
  <si>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</si>
  <si>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</si>
  <si>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</si>
  <si>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</si>
  <si>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</si>
  <si>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</si>
  <si>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</si>
  <si>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</si>
  <si>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</si>
  <si>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</si>
  <si>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</si>
  <si>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</si>
  <si>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</si>
  <si>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</si>
  <si>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</si>
  <si>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</si>
  <si>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</si>
  <si>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</si>
  <si>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</si>
  <si>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</si>
  <si>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</si>
  <si>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</si>
  <si>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</si>
  <si>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</si>
  <si>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</si>
  <si>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</si>
  <si>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</si>
  <si>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</si>
  <si>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</si>
  <si>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</si>
  <si>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</si>
  <si>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</si>
  <si>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</si>
  <si>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</si>
  <si>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</si>
  <si>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</si>
  <si>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</si>
  <si>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</si>
  <si>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</si>
  <si>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</si>
  <si>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</si>
  <si>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</si>
  <si>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</si>
  <si>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</si>
  <si>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</si>
  <si>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</si>
  <si>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</si>
  <si>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</si>
  <si>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</si>
  <si>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</si>
  <si>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</si>
  <si>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</si>
  <si>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</si>
  <si>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</si>
  <si>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</si>
  <si>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</si>
  <si>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</si>
  <si>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</si>
  <si>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</si>
  <si>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</si>
  <si>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</si>
  <si>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</si>
  <si>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</si>
  <si>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</si>
  <si>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</si>
  <si>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</si>
  <si>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</si>
  <si>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</si>
  <si>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</si>
  <si>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</si>
  <si>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</si>
  <si>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</si>
  <si>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</si>
  <si>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</si>
  <si>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</si>
  <si>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</si>
  <si>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</si>
  <si>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</si>
  <si>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</si>
  <si>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</si>
  <si>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</si>
  <si>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</si>
  <si>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</si>
  <si>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</si>
  <si>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</si>
  <si>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</si>
  <si>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</si>
  <si>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</si>
  <si>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</si>
  <si>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</si>
  <si>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</si>
  <si>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</si>
  <si>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</si>
  <si>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</si>
  <si>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</si>
  <si>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</si>
  <si>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</si>
  <si>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</si>
  <si>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</si>
  <si>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</si>
  <si>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</si>
  <si>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</si>
  <si>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</si>
  <si>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</si>
  <si>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</si>
  <si>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</si>
  <si>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</si>
  <si>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</si>
  <si>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</si>
  <si>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</si>
  <si>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</si>
  <si>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</si>
  <si>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</si>
  <si>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</si>
  <si>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</si>
  <si>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</si>
  <si>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</si>
  <si>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</si>
  <si>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</si>
  <si>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</si>
  <si>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</si>
  <si>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</si>
  <si>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</si>
  <si>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</si>
  <si>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</si>
  <si>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</si>
  <si>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</si>
  <si>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</si>
  <si>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</si>
  <si>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</si>
  <si>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</si>
  <si>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</si>
  <si>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</si>
  <si>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</si>
  <si>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</si>
  <si>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</si>
  <si>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</si>
  <si>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</si>
  <si>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</si>
  <si>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</si>
  <si>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</si>
  <si>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</si>
  <si>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</si>
  <si>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</si>
  <si>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</si>
  <si>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</si>
  <si>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</si>
  <si>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</si>
  <si>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</si>
  <si>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</si>
  <si>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</si>
  <si>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</si>
  <si>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</si>
  <si>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</si>
  <si>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</si>
  <si>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</si>
  <si>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</si>
  <si>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</si>
  <si>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</si>
  <si>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</si>
  <si>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</si>
  <si>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</si>
  <si>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</si>
  <si>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</si>
  <si>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</si>
  <si>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</si>
  <si>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</si>
  <si>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</si>
  <si>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</si>
  <si>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</si>
  <si>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</si>
  <si>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</si>
  <si>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</si>
  <si>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</si>
  <si>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</si>
  <si>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</si>
  <si>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</si>
  <si>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</si>
  <si>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</si>
  <si>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</si>
  <si>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</si>
  <si>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</si>
  <si>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</si>
  <si>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</si>
  <si>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</si>
  <si>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</si>
  <si>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</si>
  <si>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</si>
  <si>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</si>
  <si>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</si>
  <si>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</si>
  <si>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</si>
  <si>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</si>
  <si>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</si>
  <si>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</si>
  <si>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</si>
  <si>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</si>
  <si>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</si>
  <si>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</si>
  <si>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</si>
  <si>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</si>
  <si>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</si>
  <si>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</si>
  <si>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</si>
  <si>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</si>
  <si>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</si>
  <si>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</si>
  <si>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</si>
  <si>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</si>
  <si>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</si>
  <si>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</si>
  <si>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</si>
  <si>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</si>
  <si>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</si>
  <si>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</si>
  <si>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</si>
  <si>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</si>
  <si>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</si>
  <si>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</si>
  <si>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</si>
  <si>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</si>
  <si>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</si>
  <si>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</si>
  <si>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</si>
  <si>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</si>
  <si>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</si>
  <si>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</si>
  <si>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</si>
  <si>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</si>
  <si>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</si>
  <si>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</si>
  <si>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</si>
  <si>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</si>
  <si>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</si>
  <si>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</si>
  <si>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</si>
  <si>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</si>
  <si>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</si>
  <si>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</si>
  <si>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</si>
  <si>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</si>
  <si>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</si>
  <si>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</si>
  <si>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</si>
  <si>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</si>
  <si>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</si>
  <si>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</si>
  <si>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</si>
  <si>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</si>
  <si>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</si>
  <si>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</si>
  <si>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</si>
  <si>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</si>
  <si>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</si>
  <si>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</si>
  <si>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</si>
  <si>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</si>
  <si>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</si>
  <si>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</si>
  <si>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</si>
  <si>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</si>
  <si>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</si>
  <si>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</si>
  <si>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</si>
  <si>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</si>
  <si>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</si>
  <si>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</si>
  <si>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</si>
  <si>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</si>
  <si>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</si>
  <si>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</si>
  <si>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</si>
  <si>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</si>
  <si>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</si>
  <si>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</si>
  <si>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</si>
  <si>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</si>
  <si>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</si>
  <si>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</si>
  <si>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</si>
  <si>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</si>
  <si>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</si>
  <si>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</si>
  <si>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</si>
  <si>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</si>
  <si>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</si>
  <si>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</si>
  <si>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</si>
  <si>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</si>
  <si>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</si>
  <si>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</si>
  <si>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</si>
  <si>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</si>
  <si>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</si>
  <si>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</si>
  <si>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</si>
  <si>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</si>
  <si>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</si>
  <si>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</si>
  <si>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</si>
  <si>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</si>
  <si>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</si>
  <si>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</si>
  <si>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</si>
  <si>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</si>
  <si>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</si>
  <si>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</si>
  <si>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</si>
  <si>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</si>
  <si>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</si>
  <si>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</si>
  <si>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</si>
  <si>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</si>
  <si>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</si>
  <si>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</si>
  <si>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</si>
  <si>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</si>
  <si>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</si>
  <si>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</si>
  <si>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</si>
  <si>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</si>
  <si>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</si>
  <si>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</si>
  <si>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</si>
  <si>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</si>
  <si>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</si>
  <si>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</si>
  <si>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</si>
  <si>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</si>
  <si>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</si>
  <si>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</si>
  <si>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</si>
  <si>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</si>
  <si>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</si>
  <si>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</si>
  <si>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</si>
  <si>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</si>
  <si>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</si>
  <si>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</si>
  <si>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</si>
  <si>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</si>
  <si>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</si>
  <si>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</si>
  <si>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</si>
  <si>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</si>
  <si>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</si>
  <si>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</si>
  <si>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</si>
  <si>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</si>
  <si>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</si>
  <si>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</si>
  <si>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</si>
  <si>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</si>
  <si>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</si>
  <si>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</si>
  <si>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</si>
  <si>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</si>
  <si>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</si>
  <si>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</si>
  <si>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</si>
  <si>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</si>
  <si>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</si>
  <si>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</si>
  <si>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</si>
  <si>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</si>
  <si>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</si>
  <si>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</si>
  <si>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</si>
  <si>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</si>
  <si>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</si>
  <si>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</si>
  <si>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</si>
  <si>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</si>
  <si>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</si>
  <si>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</si>
  <si>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</si>
  <si>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</si>
  <si>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</si>
  <si>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</si>
  <si>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</si>
  <si>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</si>
  <si>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</si>
  <si>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</si>
  <si>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</si>
  <si>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</si>
  <si>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</si>
  <si>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</si>
  <si>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</si>
  <si>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</si>
  <si>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</si>
  <si>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</si>
  <si>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</si>
  <si>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</si>
  <si>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</si>
  <si>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</si>
  <si>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</si>
  <si>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</si>
  <si>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</si>
  <si>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</si>
  <si>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</si>
  <si>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</si>
  <si>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</si>
  <si>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</si>
  <si>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</si>
  <si>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</si>
  <si>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</si>
  <si>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</si>
  <si>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</si>
  <si>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</si>
  <si>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</si>
  <si>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</si>
  <si>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</si>
  <si>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</si>
  <si>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</si>
  <si>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</si>
  <si>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</si>
  <si>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</si>
  <si>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</si>
  <si>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</si>
  <si>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</si>
  <si>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</si>
  <si>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</si>
  <si>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</si>
  <si>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</si>
  <si>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</si>
  <si>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</si>
  <si>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</si>
  <si>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</si>
  <si>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</si>
  <si>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</si>
  <si>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</si>
  <si>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</si>
  <si>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</si>
  <si>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</si>
  <si>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</si>
  <si>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</si>
  <si>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</si>
  <si>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</si>
  <si>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</si>
  <si>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</si>
  <si>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</si>
  <si>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</si>
  <si>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</si>
  <si>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</si>
  <si>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</si>
  <si>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</si>
  <si>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</si>
  <si>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</si>
  <si>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</si>
  <si>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</si>
  <si>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</si>
  <si>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</si>
  <si>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</si>
  <si>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</si>
  <si>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</si>
  <si>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</si>
  <si>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</si>
  <si>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</si>
  <si>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</si>
  <si>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</si>
  <si>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</si>
  <si>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</si>
  <si>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</si>
  <si>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</si>
  <si>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</si>
  <si>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</si>
  <si>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</si>
  <si>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</si>
  <si>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</si>
  <si>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</si>
  <si>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</si>
  <si>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</si>
  <si>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</si>
  <si>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</si>
  <si>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</si>
  <si>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</si>
  <si>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</si>
  <si>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</si>
  <si>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</si>
  <si>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</si>
  <si>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</si>
  <si>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</si>
  <si>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</si>
  <si>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</si>
  <si>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</si>
  <si>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</si>
  <si>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</si>
  <si>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</si>
  <si>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</si>
  <si>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</si>
  <si>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</si>
  <si>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</si>
  <si>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</si>
  <si>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</si>
  <si>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</si>
  <si>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</si>
  <si>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</si>
  <si>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</si>
  <si>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</si>
  <si>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</si>
  <si>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</si>
  <si>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</si>
  <si>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</si>
  <si>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</si>
  <si>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</si>
  <si>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</si>
  <si>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</si>
  <si>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</si>
  <si>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</si>
  <si>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</si>
  <si>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</si>
  <si>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</si>
  <si>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</si>
  <si>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</si>
  <si>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</si>
  <si>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</si>
  <si>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</si>
  <si>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</si>
  <si>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</si>
  <si>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</si>
  <si>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</si>
  <si>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</si>
  <si>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</si>
  <si>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</si>
  <si>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</si>
  <si>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</si>
  <si>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</si>
  <si>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</si>
  <si>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</si>
  <si>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</si>
  <si>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</si>
  <si>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</si>
  <si>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</si>
  <si>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</si>
  <si>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</si>
  <si>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</si>
  <si>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</si>
  <si>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</si>
  <si>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</si>
  <si>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</si>
  <si>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</si>
  <si>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</si>
  <si>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</si>
  <si>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</si>
  <si>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</si>
  <si>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</si>
  <si>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</si>
  <si>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</si>
  <si>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</si>
  <si>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</si>
  <si>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</si>
  <si>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</si>
  <si>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</si>
  <si>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</si>
  <si>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</si>
  <si>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</si>
  <si>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</si>
  <si>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</si>
  <si>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</si>
  <si>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</si>
  <si>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</si>
  <si>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</si>
  <si>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</si>
  <si>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</si>
  <si>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</si>
  <si>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</si>
  <si>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</si>
  <si>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</si>
  <si>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</si>
  <si>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</si>
  <si>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</si>
  <si>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</si>
  <si>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</si>
  <si>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</si>
  <si>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</si>
  <si>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</si>
  <si>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</si>
  <si>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</si>
  <si>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</si>
  <si>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</si>
  <si>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</si>
  <si>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</si>
  <si>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</si>
  <si>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</si>
  <si>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</si>
  <si>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</si>
  <si>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</si>
  <si>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</si>
  <si>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</si>
  <si>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</si>
  <si>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</si>
  <si>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</si>
  <si>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</si>
  <si>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</si>
  <si>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</si>
  <si>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</si>
  <si>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</si>
  <si>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</si>
  <si>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</si>
  <si>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</si>
  <si>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</si>
  <si>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</si>
  <si>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</si>
  <si>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</si>
  <si>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</si>
  <si>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</si>
  <si>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</si>
  <si>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</si>
  <si>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</si>
  <si>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</si>
  <si>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</si>
  <si>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</si>
  <si>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</si>
  <si>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</si>
  <si>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</si>
  <si>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</si>
  <si>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</si>
  <si>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</si>
  <si>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</si>
  <si>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</si>
  <si>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</si>
  <si>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</si>
  <si>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</si>
  <si>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</si>
  <si>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</si>
  <si>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</si>
  <si>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</si>
  <si>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</si>
  <si>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</si>
  <si>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</si>
  <si>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</si>
  <si>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</si>
  <si>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</si>
  <si>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</si>
  <si>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</si>
  <si>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</si>
  <si>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</si>
  <si>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</si>
  <si>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</si>
  <si>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</si>
  <si>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</si>
  <si>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</si>
  <si>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</si>
  <si>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</si>
  <si>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</si>
  <si>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</si>
  <si>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</si>
  <si>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</si>
  <si>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</si>
  <si>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</si>
  <si>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</si>
  <si>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</si>
  <si>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</si>
  <si>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</si>
  <si>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</si>
  <si>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</si>
  <si>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</si>
  <si>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</si>
  <si>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</si>
  <si>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</si>
  <si>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</si>
  <si>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</si>
  <si>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</si>
  <si>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</si>
  <si>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</si>
  <si>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</si>
  <si>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</si>
  <si>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</si>
  <si>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</si>
  <si>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</si>
  <si>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</si>
  <si>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</si>
  <si>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</si>
  <si>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</si>
  <si>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</si>
  <si>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</si>
  <si>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</si>
  <si>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</si>
  <si>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</si>
  <si>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</si>
  <si>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</si>
  <si>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</si>
  <si>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</si>
  <si>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</si>
  <si>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</si>
  <si>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</si>
  <si>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</si>
  <si>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</si>
  <si>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</si>
  <si>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</si>
  <si>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</si>
  <si>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</si>
  <si>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</si>
  <si>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</si>
  <si>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</si>
  <si>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</si>
  <si>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</si>
  <si>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</si>
  <si>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</si>
  <si>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</si>
  <si>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</si>
  <si>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</si>
  <si>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</si>
  <si>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</si>
  <si>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</si>
  <si>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</si>
  <si>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</si>
  <si>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</si>
  <si>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</si>
  <si>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</si>
  <si>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</si>
  <si>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</si>
  <si>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</si>
  <si>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</si>
  <si>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</si>
  <si>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</si>
  <si>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</si>
  <si>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</si>
  <si>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</si>
  <si>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</si>
  <si>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</si>
  <si>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</si>
  <si>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</si>
  <si>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</si>
  <si>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</si>
  <si>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</si>
  <si>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</si>
  <si>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</si>
  <si>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</si>
  <si>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</si>
  <si>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</si>
  <si>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</si>
  <si>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</si>
  <si>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</si>
  <si>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</si>
  <si>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</si>
  <si>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</si>
  <si>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</si>
  <si>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</si>
  <si>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</si>
  <si>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</si>
  <si>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</si>
  <si>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</si>
  <si>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</si>
  <si>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</si>
  <si>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</si>
  <si>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</si>
  <si>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</si>
  <si>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</si>
  <si>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</si>
  <si>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</si>
  <si>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</si>
  <si>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</si>
  <si>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</si>
  <si>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</si>
  <si>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</si>
  <si>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</si>
  <si>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</si>
  <si>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</si>
  <si>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</si>
  <si>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</si>
  <si>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</si>
  <si>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</si>
  <si>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</si>
  <si>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</si>
  <si>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</si>
  <si>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</si>
  <si>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</si>
  <si>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</si>
  <si>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</si>
  <si>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</si>
  <si>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</si>
  <si>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</si>
  <si>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</si>
  <si>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</si>
  <si>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</si>
  <si>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</si>
  <si>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</si>
  <si>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</si>
  <si>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</si>
  <si>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</si>
  <si>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</si>
  <si>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</si>
  <si>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</si>
  <si>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</si>
  <si>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</si>
  <si>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</si>
  <si>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</si>
  <si>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</si>
  <si>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</si>
  <si>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</si>
  <si>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</si>
  <si>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</si>
  <si>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</si>
  <si>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</si>
  <si>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</si>
  <si>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</si>
  <si>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</si>
  <si>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</si>
  <si>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</si>
  <si>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</si>
  <si>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</si>
  <si>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</si>
  <si>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</si>
  <si>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</si>
  <si>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</si>
  <si>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</si>
  <si>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</si>
  <si>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</si>
  <si>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</si>
  <si>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</si>
  <si>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</si>
  <si>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</si>
  <si>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</si>
  <si>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</si>
  <si>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</si>
  <si>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</si>
  <si>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</si>
  <si>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</si>
  <si>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</si>
  <si>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</si>
  <si>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</si>
  <si>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</si>
  <si>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</si>
  <si>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</si>
  <si>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</si>
  <si>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</si>
  <si>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</si>
  <si>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</si>
  <si>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</si>
  <si>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</si>
  <si>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</si>
  <si>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</si>
  <si>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</si>
  <si>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</si>
  <si>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</si>
  <si>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</si>
  <si>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</si>
  <si>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</si>
  <si>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</si>
  <si>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</si>
  <si>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</si>
  <si>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</si>
  <si>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</si>
  <si>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</si>
  <si>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</si>
  <si>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</si>
  <si>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</si>
  <si>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</si>
  <si>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</si>
  <si>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</si>
  <si>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</si>
  <si>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</si>
  <si>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</si>
  <si>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</si>
  <si>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</si>
  <si>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</si>
  <si>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</si>
  <si>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</si>
  <si>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</si>
  <si>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</si>
  <si>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</si>
  <si>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</si>
  <si>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</si>
  <si>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</si>
  <si>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</si>
  <si>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</si>
  <si>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</si>
  <si>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</si>
  <si>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</si>
  <si>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</si>
  <si>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</si>
  <si>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</si>
  <si>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</si>
  <si>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</si>
  <si>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</si>
  <si>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</si>
  <si>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</si>
  <si>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</si>
  <si>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</si>
  <si>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</si>
  <si>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</si>
  <si>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</si>
  <si>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</si>
  <si>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</si>
  <si>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</si>
  <si>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</si>
  <si>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</si>
  <si>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</si>
  <si>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</si>
  <si>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</si>
  <si>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</si>
  <si>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</si>
  <si>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</si>
  <si>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</si>
  <si>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</si>
  <si>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</si>
  <si>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</si>
  <si>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</si>
  <si>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</si>
  <si>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</si>
  <si>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</si>
  <si>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</si>
  <si>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</si>
  <si>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</si>
  <si>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</si>
  <si>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</si>
  <si>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</si>
  <si>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</si>
  <si>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</si>
  <si>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</si>
  <si>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</si>
  <si>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</si>
  <si>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</si>
  <si>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</si>
  <si>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</si>
  <si>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</si>
  <si>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</si>
  <si>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</si>
  <si>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</si>
  <si>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</si>
  <si>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</si>
  <si>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</si>
  <si>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</si>
  <si>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</si>
  <si>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</si>
  <si>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</si>
  <si>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</si>
  <si>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</si>
  <si>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</si>
  <si>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</si>
  <si>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</si>
  <si>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</si>
  <si>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</si>
  <si>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</si>
  <si>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</si>
  <si>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</si>
  <si>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</si>
  <si>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</si>
  <si>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</si>
  <si>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</si>
  <si>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</si>
  <si>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</si>
  <si>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</si>
  <si>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</si>
  <si>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</si>
  <si>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</si>
  <si>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</si>
  <si>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</si>
  <si>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</si>
  <si>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</si>
  <si>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</si>
  <si>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</si>
  <si>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</si>
  <si>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</si>
  <si>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</si>
  <si>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</si>
  <si>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</si>
  <si>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</si>
  <si>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</si>
  <si>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</si>
  <si>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</si>
  <si>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</si>
  <si>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</si>
  <si>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</si>
  <si>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</si>
  <si>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</si>
  <si>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</si>
  <si>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</si>
  <si>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</si>
  <si>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</si>
  <si>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</si>
  <si>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</si>
  <si>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</si>
  <si>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</si>
  <si>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</si>
  <si>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</si>
  <si>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</si>
  <si>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</si>
  <si>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</si>
  <si>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</si>
  <si>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</si>
  <si>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</si>
  <si>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</si>
  <si>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</si>
  <si>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</si>
  <si>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</si>
  <si>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</si>
  <si>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</si>
  <si>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</si>
  <si>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</si>
  <si>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</si>
  <si>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</si>
  <si>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</si>
  <si>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</si>
  <si>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</si>
  <si>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</si>
  <si>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</si>
  <si>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</si>
  <si>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</si>
  <si>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</si>
  <si>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</si>
  <si>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</si>
  <si>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</si>
  <si>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</si>
  <si>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</si>
  <si>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</si>
  <si>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</si>
  <si>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</si>
  <si>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</si>
  <si>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</si>
  <si>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</si>
  <si>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</si>
  <si>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</si>
  <si>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</si>
  <si>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</si>
  <si>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</si>
  <si>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</si>
  <si>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</si>
  <si>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</si>
  <si>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</si>
  <si>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</si>
  <si>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</si>
  <si>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</si>
  <si>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</si>
  <si>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</si>
  <si>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</si>
  <si>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</si>
  <si>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</si>
  <si>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</si>
  <si>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</si>
  <si>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</si>
  <si>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</si>
  <si>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</si>
  <si>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</si>
  <si>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</si>
  <si>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</si>
  <si>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</si>
  <si>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</si>
  <si>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</si>
  <si>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</si>
  <si>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</si>
  <si>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</si>
  <si>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</si>
  <si>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</si>
  <si>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</si>
  <si>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</si>
  <si>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</si>
  <si>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</si>
  <si>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</si>
  <si>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</si>
  <si>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</si>
  <si>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</si>
  <si>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</si>
  <si>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</si>
  <si>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</si>
  <si>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</si>
  <si>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</si>
  <si>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</si>
  <si>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</si>
  <si>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</si>
  <si>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</si>
  <si>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</si>
  <si>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</si>
  <si>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</si>
  <si>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</si>
  <si>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</si>
  <si>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</si>
  <si>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</si>
  <si>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</si>
  <si>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</si>
  <si>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</si>
  <si>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</si>
  <si>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</si>
  <si>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</si>
  <si>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</si>
  <si>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</si>
  <si>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</si>
  <si>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</si>
  <si>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</si>
  <si>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</si>
  <si>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</si>
  <si>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</si>
  <si>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</si>
  <si>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</si>
  <si>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</si>
  <si>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</si>
  <si>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</si>
  <si>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</si>
  <si>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</si>
  <si>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</si>
  <si>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</si>
  <si>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</si>
  <si>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</si>
  <si>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</si>
  <si>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</si>
  <si>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</si>
  <si>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</si>
  <si>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</si>
  <si>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</si>
  <si>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</si>
  <si>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</si>
  <si>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</si>
  <si>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</si>
  <si>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</si>
  <si>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</si>
  <si>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</si>
  <si>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</si>
  <si>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</si>
  <si>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</si>
  <si>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</si>
  <si>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</si>
  <si>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</si>
  <si>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</si>
  <si>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</si>
  <si>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</si>
  <si>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</si>
  <si>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</si>
  <si>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</si>
  <si>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</si>
  <si>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</si>
  <si>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</si>
  <si>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</si>
  <si>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</si>
  <si>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</si>
  <si>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</si>
  <si>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</si>
  <si>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</si>
  <si>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</si>
  <si>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</si>
  <si>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</si>
  <si>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</si>
  <si>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</si>
  <si>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</si>
  <si>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</si>
  <si>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</si>
  <si>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</si>
  <si>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</si>
  <si>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</si>
  <si>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</si>
  <si>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</si>
  <si>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</si>
  <si>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</si>
  <si>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</si>
  <si>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</si>
  <si>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</si>
  <si>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</si>
  <si>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</si>
  <si>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</si>
  <si>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</si>
  <si>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</si>
  <si>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</si>
  <si>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</si>
  <si>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</si>
  <si>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</si>
  <si>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</si>
  <si>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</si>
  <si>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</si>
  <si>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</si>
  <si>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</si>
  <si>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</si>
  <si>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</si>
  <si>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</si>
  <si>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</si>
  <si>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</si>
  <si>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</si>
  <si>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</si>
  <si>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</si>
  <si>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</si>
  <si>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</si>
  <si>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</si>
  <si>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</si>
  <si>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</si>
  <si>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</si>
  <si>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</si>
  <si>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</si>
  <si>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</si>
  <si>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</si>
  <si>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</si>
  <si>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</si>
  <si>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</si>
  <si>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</si>
  <si>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</si>
  <si>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</si>
  <si>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</si>
  <si>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</si>
  <si>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</si>
  <si>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</si>
  <si>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</si>
  <si>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</si>
  <si>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</si>
  <si>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</si>
  <si>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</si>
  <si>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</si>
  <si>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</si>
  <si>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</si>
  <si>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</si>
  <si>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</si>
  <si>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</si>
  <si>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</si>
  <si>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</si>
  <si>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</si>
  <si>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</si>
  <si>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</si>
  <si>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</si>
  <si>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</si>
  <si>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</si>
  <si>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</si>
  <si>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</si>
  <si>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</si>
  <si>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</si>
  <si>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</si>
  <si>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</si>
  <si>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</si>
  <si>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</si>
  <si>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</si>
  <si>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</si>
  <si>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</si>
  <si>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</si>
  <si>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</si>
  <si>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</si>
  <si>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</si>
  <si>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</si>
  <si>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</si>
  <si>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</si>
  <si>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</si>
  <si>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</si>
  <si>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</si>
  <si>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</si>
  <si>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</si>
  <si>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</si>
  <si>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</si>
  <si>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</si>
  <si>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</si>
  <si>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</si>
  <si>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</si>
  <si>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</si>
  <si>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</si>
  <si>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</si>
  <si>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</si>
  <si>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</si>
  <si>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</si>
  <si>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</si>
  <si>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</si>
  <si>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</si>
  <si>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</si>
  <si>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</si>
  <si>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</si>
  <si>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</si>
  <si>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</si>
  <si>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</si>
  <si>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</si>
  <si>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</si>
  <si>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</si>
  <si>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</si>
  <si>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</si>
  <si>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</si>
  <si>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</si>
  <si>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</si>
  <si>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</si>
  <si>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</si>
  <si>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</si>
  <si>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</si>
  <si>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</si>
  <si>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</si>
  <si>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</si>
  <si>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</si>
  <si>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</si>
  <si>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</si>
  <si>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</si>
  <si>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</si>
  <si>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</si>
  <si>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</si>
  <si>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</si>
  <si>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</si>
  <si>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</si>
  <si>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</si>
  <si>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</si>
  <si>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</si>
  <si>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</si>
  <si>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</si>
  <si>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</si>
  <si>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</si>
  <si>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</si>
  <si>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</si>
  <si>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</si>
  <si>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</si>
  <si>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</si>
  <si>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</si>
  <si>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</si>
  <si>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</si>
  <si>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</si>
  <si>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</si>
  <si>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</si>
  <si>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</si>
  <si>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</si>
  <si>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</si>
  <si>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</si>
  <si>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</si>
  <si>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</si>
  <si>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</si>
  <si>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</si>
  <si>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</si>
  <si>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</si>
  <si>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</si>
  <si>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</si>
  <si>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</si>
  <si>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</si>
  <si>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</si>
  <si>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</si>
  <si>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</si>
  <si>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</si>
  <si>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</si>
  <si>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</si>
  <si>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</si>
  <si>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</si>
  <si>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</si>
  <si>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</si>
  <si>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</si>
  <si>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</si>
  <si>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</si>
  <si>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</si>
  <si>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</si>
  <si>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</si>
  <si>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</si>
  <si>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</si>
  <si>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</si>
  <si>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</si>
  <si>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</si>
  <si>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</si>
  <si>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</si>
  <si>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</si>
  <si>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</si>
  <si>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</si>
  <si>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</si>
  <si>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</si>
  <si>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</si>
  <si>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</si>
  <si>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</si>
  <si>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</si>
  <si>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</si>
  <si>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</si>
  <si>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</si>
  <si>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</si>
  <si>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</si>
  <si>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</si>
  <si>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</si>
  <si>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</si>
  <si>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</si>
  <si>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</si>
  <si>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</si>
  <si>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</si>
  <si>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</si>
  <si>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</si>
  <si>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</si>
  <si>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</si>
  <si>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</si>
  <si>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</si>
  <si>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</si>
  <si>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</si>
  <si>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</si>
  <si>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</si>
  <si>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</si>
  <si>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</si>
  <si>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</si>
  <si>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</si>
  <si>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</si>
  <si>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</si>
  <si>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</si>
  <si>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</si>
  <si>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</si>
  <si>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</si>
  <si>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</si>
  <si>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</si>
  <si>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</si>
  <si>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</si>
  <si>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</si>
  <si>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</si>
  <si>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</si>
  <si>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</si>
  <si>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</si>
  <si>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</si>
  <si>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</si>
  <si>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</si>
  <si>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</si>
  <si>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</si>
  <si>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</si>
  <si>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</si>
  <si>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</si>
  <si>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</si>
  <si>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</si>
  <si>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</si>
  <si>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</si>
  <si>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</si>
  <si>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</si>
  <si>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</si>
  <si>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</si>
  <si>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</si>
  <si>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</si>
  <si>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</si>
  <si>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</si>
  <si>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</si>
  <si>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</si>
  <si>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</si>
  <si>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</si>
  <si>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</si>
  <si>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</si>
  <si>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</si>
  <si>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</si>
  <si>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</si>
  <si>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</si>
  <si>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</si>
  <si>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</si>
  <si>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</si>
  <si>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</si>
  <si>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</si>
  <si>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</si>
  <si>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</si>
  <si>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</si>
  <si>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</si>
  <si>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</si>
  <si>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</si>
  <si>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</si>
  <si>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</si>
  <si>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</si>
  <si>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</si>
  <si>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</si>
  <si>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</si>
  <si>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</si>
  <si>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</si>
  <si>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</si>
  <si>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</si>
  <si>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</si>
  <si>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</si>
  <si>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</si>
  <si>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</si>
  <si>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</si>
  <si>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</si>
  <si>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</si>
  <si>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</si>
  <si>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</si>
  <si>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</si>
  <si>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</si>
  <si>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</si>
  <si>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</si>
  <si>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</si>
  <si>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</si>
  <si>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</si>
  <si>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</si>
  <si>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</si>
  <si>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</si>
  <si>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</si>
  <si>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</si>
  <si>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</si>
  <si>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</si>
  <si>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</si>
  <si>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</si>
  <si>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</si>
  <si>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</si>
  <si>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</si>
  <si>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</si>
  <si>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</si>
  <si>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</si>
  <si>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</si>
  <si>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</si>
  <si>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</si>
  <si>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</si>
  <si>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</si>
  <si>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</si>
  <si>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</si>
  <si>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</si>
  <si>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</si>
  <si>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</si>
  <si>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</si>
  <si>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</si>
  <si>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</si>
  <si>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</si>
  <si>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</si>
  <si>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</si>
  <si>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</si>
  <si>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</si>
  <si>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</si>
  <si>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</si>
  <si>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</si>
  <si>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</si>
  <si>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</si>
  <si>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</si>
  <si>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</si>
  <si>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</si>
  <si>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</si>
  <si>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</si>
  <si>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</si>
  <si>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</si>
  <si>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</si>
  <si>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</si>
  <si>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</si>
  <si>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</si>
  <si>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</si>
  <si>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</si>
  <si>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</si>
  <si>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</si>
  <si>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</si>
  <si>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</si>
  <si>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</si>
  <si>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</si>
  <si>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</si>
  <si>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</si>
  <si>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</si>
  <si>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</si>
  <si>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</si>
  <si>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</si>
  <si>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</si>
  <si>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</si>
  <si>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</si>
  <si>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</si>
  <si>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</si>
  <si>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</si>
  <si>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</si>
  <si>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</si>
  <si>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</si>
  <si>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</si>
  <si>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</si>
  <si>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</si>
  <si>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</si>
  <si>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</si>
  <si>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</si>
  <si>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</si>
  <si>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</si>
  <si>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</si>
  <si>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</si>
  <si>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</si>
  <si>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</si>
  <si>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</si>
  <si>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</si>
  <si>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</si>
  <si>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</si>
  <si>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</si>
  <si>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</si>
  <si>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</si>
  <si>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</si>
  <si>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</si>
  <si>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</si>
  <si>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</si>
  <si>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</si>
  <si>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</si>
  <si>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</si>
  <si>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</si>
  <si>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</si>
  <si>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</si>
  <si>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</si>
  <si>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</si>
  <si>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</si>
  <si>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</si>
  <si>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</si>
  <si>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</si>
  <si>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</si>
  <si>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</si>
  <si>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</si>
  <si>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</si>
  <si>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</si>
  <si>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</si>
  <si>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</si>
  <si>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</si>
  <si>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</si>
  <si>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</si>
  <si>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</si>
  <si>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</si>
  <si>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</si>
  <si>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</si>
  <si>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</si>
  <si>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</si>
  <si>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</si>
  <si>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</si>
  <si>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</si>
  <si>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</si>
  <si>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</si>
  <si>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</si>
  <si>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</si>
  <si>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</si>
  <si>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</si>
  <si>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</si>
  <si>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</si>
  <si>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</si>
  <si>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</si>
  <si>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</si>
  <si>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</si>
  <si>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</si>
  <si>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</si>
  <si>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</si>
  <si>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</si>
  <si>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</si>
  <si>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</si>
  <si>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</si>
  <si>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</si>
  <si>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</si>
  <si>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</si>
  <si>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</si>
  <si>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</si>
  <si>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</si>
  <si>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</si>
  <si>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</si>
  <si>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</si>
  <si>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</si>
  <si>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</si>
  <si>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</si>
  <si>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</si>
  <si>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</si>
  <si>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</si>
  <si>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</si>
  <si>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</si>
  <si>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</si>
  <si>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</si>
  <si>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</si>
  <si>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</si>
  <si>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</si>
  <si>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</si>
  <si>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</si>
  <si>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</si>
  <si>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</si>
  <si>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</si>
  <si>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</si>
  <si>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</si>
  <si>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</si>
  <si>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</si>
  <si>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</si>
  <si>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</si>
  <si>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</si>
  <si>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</si>
  <si>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</si>
  <si>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</si>
  <si>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</si>
  <si>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</si>
  <si>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</si>
  <si>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</si>
  <si>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</si>
  <si>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</si>
  <si>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</si>
  <si>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</si>
  <si>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</si>
  <si>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</si>
  <si>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</si>
  <si>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</si>
  <si>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</si>
  <si>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</si>
  <si>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</si>
  <si>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</si>
  <si>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</si>
  <si>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</si>
  <si>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</si>
  <si>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</si>
  <si>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</si>
  <si>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</si>
  <si>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</si>
  <si>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</si>
  <si>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</si>
  <si>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</si>
  <si>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</si>
  <si>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</si>
  <si>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</si>
  <si>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</si>
  <si>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</si>
  <si>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</si>
  <si>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</si>
  <si>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</si>
  <si>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</si>
  <si>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</si>
  <si>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</si>
  <si>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</si>
  <si>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</si>
  <si>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</si>
  <si>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</si>
  <si>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</si>
  <si>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</si>
  <si>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</si>
  <si>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</si>
  <si>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</si>
  <si>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</si>
  <si>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</si>
  <si>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</si>
  <si>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</si>
  <si>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</si>
  <si>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</si>
  <si>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</si>
  <si>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</si>
  <si>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</si>
  <si>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</si>
  <si>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</si>
  <si>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</si>
  <si>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</si>
  <si>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</si>
  <si>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</si>
  <si>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</si>
  <si>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</si>
  <si>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</si>
  <si>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</si>
  <si>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</si>
  <si>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</si>
  <si>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</si>
  <si>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</si>
  <si>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</si>
  <si>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</si>
  <si>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</si>
  <si>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</si>
  <si>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</si>
  <si>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</si>
  <si>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</si>
  <si>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</si>
  <si>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</si>
  <si>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</si>
  <si>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</si>
  <si>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</si>
  <si>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</si>
  <si>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</si>
  <si>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</si>
  <si>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</si>
  <si>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</si>
  <si>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</si>
  <si>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</si>
  <si>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</si>
  <si>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</si>
  <si>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</si>
  <si>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</si>
  <si>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</si>
  <si>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</si>
  <si>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</si>
  <si>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</si>
  <si>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</si>
  <si>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</si>
  <si>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</si>
  <si>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</si>
  <si>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</si>
  <si>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</si>
  <si>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</si>
  <si>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</si>
  <si>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</si>
  <si>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</si>
  <si>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</si>
  <si>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</si>
  <si>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</si>
  <si>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</si>
  <si>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</si>
  <si>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</si>
  <si>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</si>
  <si>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</si>
  <si>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</si>
  <si>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</si>
  <si>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</si>
  <si>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</si>
  <si>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</si>
  <si>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</si>
  <si>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</si>
  <si>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</si>
  <si>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</si>
  <si>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</si>
  <si>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</si>
  <si>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</si>
  <si>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</si>
  <si>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</si>
  <si>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</si>
  <si>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</si>
  <si>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</si>
  <si>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</si>
  <si>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</si>
  <si>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</si>
  <si>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</si>
  <si>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</si>
  <si>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</si>
  <si>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</si>
  <si>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</si>
  <si>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</si>
  <si>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</si>
  <si>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</si>
  <si>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</si>
  <si>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</si>
  <si>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</si>
  <si>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</si>
  <si>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</si>
  <si>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</si>
  <si>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</si>
  <si>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</si>
  <si>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</si>
  <si>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</si>
  <si>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</si>
  <si>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</si>
  <si>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</si>
  <si>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</si>
  <si>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</si>
  <si>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</si>
  <si>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</si>
  <si>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</si>
  <si>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</si>
  <si>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</si>
  <si>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</si>
  <si>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</si>
  <si>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</si>
  <si>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</si>
  <si>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</si>
  <si>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</si>
  <si>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</si>
  <si>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</si>
  <si>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</si>
  <si>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</si>
  <si>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</si>
  <si>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</si>
  <si>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</si>
  <si>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</si>
  <si>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</si>
  <si>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</si>
  <si>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</si>
  <si>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</si>
  <si>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</si>
  <si>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</si>
  <si>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</si>
  <si>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</si>
  <si>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</si>
  <si>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</si>
  <si>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</si>
  <si>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</si>
  <si>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</si>
  <si>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</si>
  <si>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</si>
  <si>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</si>
  <si>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</si>
  <si>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</si>
  <si>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</si>
  <si>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</si>
  <si>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</si>
  <si>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</si>
  <si>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</si>
  <si>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</si>
  <si>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</si>
  <si>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</si>
  <si>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</si>
  <si>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</si>
  <si>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</si>
  <si>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</si>
  <si>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</si>
  <si>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</si>
  <si>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</si>
  <si>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</si>
  <si>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</si>
  <si>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</si>
  <si>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</si>
  <si>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</si>
  <si>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</si>
  <si>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</si>
  <si>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</si>
  <si>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</si>
  <si>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</si>
  <si>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</si>
  <si>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</si>
  <si>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</si>
  <si>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</si>
  <si>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</si>
  <si>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</si>
  <si>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</si>
  <si>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</si>
  <si>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</si>
  <si>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</si>
  <si>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</si>
  <si>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</si>
  <si>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</si>
  <si>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</si>
  <si>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</si>
  <si>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</si>
  <si>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</si>
  <si>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</si>
  <si>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</si>
  <si>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</si>
  <si>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</si>
  <si>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</si>
  <si>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</si>
  <si>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</si>
  <si>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</si>
  <si>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</si>
  <si>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</si>
  <si>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</si>
  <si>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</si>
  <si>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</si>
  <si>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</si>
  <si>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</si>
  <si>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</si>
  <si>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</si>
  <si>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</si>
  <si>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</si>
  <si>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</si>
  <si>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</si>
  <si>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</si>
  <si>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</si>
  <si>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</si>
  <si>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</si>
  <si>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</si>
  <si>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</si>
  <si>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</si>
  <si>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</si>
  <si>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</si>
  <si>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</si>
  <si>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</si>
  <si>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</si>
  <si>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</si>
  <si>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</si>
  <si>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</si>
  <si>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</si>
  <si>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</si>
  <si>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</si>
  <si>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</si>
  <si>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</si>
  <si>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</si>
  <si>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</si>
  <si>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</si>
  <si>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</si>
  <si>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</si>
  <si>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</si>
  <si>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</si>
  <si>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</si>
  <si>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</si>
  <si>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</si>
  <si>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</si>
  <si>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</si>
  <si>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</si>
  <si>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</si>
  <si>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</si>
  <si>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</si>
  <si>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</si>
  <si>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</si>
  <si>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</si>
  <si>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</si>
  <si>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</si>
  <si>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</si>
  <si>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</si>
  <si>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</si>
  <si>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</si>
  <si>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</si>
  <si>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</si>
  <si>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</si>
  <si>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</si>
  <si>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</si>
  <si>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</si>
  <si>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</si>
  <si>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</si>
  <si>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</si>
  <si>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</si>
  <si>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</si>
  <si>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</si>
  <si>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</si>
  <si>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</si>
  <si>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</si>
  <si>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</si>
  <si>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</si>
  <si>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</si>
  <si>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</si>
  <si>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</si>
  <si>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</si>
  <si>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</si>
  <si>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</si>
  <si>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</si>
  <si>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</si>
  <si>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</si>
  <si>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</si>
  <si>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</si>
  <si>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</si>
  <si>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</si>
  <si>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</si>
  <si>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</si>
  <si>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</si>
  <si>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</si>
  <si>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</si>
  <si>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</si>
  <si>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</si>
  <si>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</si>
  <si>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</si>
  <si>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</si>
  <si>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</si>
  <si>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</si>
  <si>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</si>
  <si>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</si>
  <si>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</si>
  <si>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</si>
  <si>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</si>
  <si>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</si>
  <si>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</si>
  <si>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</si>
  <si>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</si>
  <si>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</si>
  <si>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</si>
  <si>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</si>
  <si>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</si>
  <si>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</si>
  <si>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</si>
  <si>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</si>
  <si>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</si>
  <si>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</si>
  <si>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</si>
  <si>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</si>
  <si>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</si>
  <si>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</si>
  <si>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</si>
  <si>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</si>
  <si>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</si>
  <si>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</si>
  <si>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</si>
  <si>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</si>
  <si>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</si>
  <si>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</si>
  <si>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</si>
  <si>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</si>
  <si>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</si>
  <si>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</si>
  <si>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</si>
  <si>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</si>
  <si>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</si>
  <si>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</si>
  <si>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</si>
  <si>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</si>
  <si>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</si>
  <si>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</si>
  <si>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</si>
  <si>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</si>
  <si>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</si>
  <si>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</si>
  <si>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</si>
  <si>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</si>
  <si>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</si>
  <si>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</si>
  <si>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</si>
  <si>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</si>
  <si>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</si>
  <si>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</si>
  <si>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</si>
  <si>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</si>
  <si>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</si>
  <si>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</si>
  <si>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</si>
  <si>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</si>
  <si>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</si>
  <si>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</si>
  <si>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</si>
  <si>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</si>
  <si>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</si>
  <si>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</si>
  <si>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</si>
  <si>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</si>
  <si>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</si>
  <si>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</si>
  <si>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</si>
  <si>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</si>
  <si>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</si>
  <si>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</si>
  <si>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</si>
  <si>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</si>
  <si>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</si>
  <si>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</si>
  <si>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</si>
  <si>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</si>
  <si>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</si>
  <si>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</si>
  <si>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</si>
  <si>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</si>
  <si>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</si>
  <si>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</si>
  <si>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</si>
  <si>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</si>
  <si>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</si>
  <si>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</si>
  <si>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</si>
  <si>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</si>
  <si>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</si>
  <si>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</si>
  <si>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</si>
  <si>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</si>
  <si>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</si>
  <si>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</si>
  <si>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</si>
  <si>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</si>
  <si>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</si>
  <si>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</si>
  <si>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</si>
  <si>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</si>
  <si>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</si>
  <si>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</si>
  <si>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</si>
  <si>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</si>
  <si>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</si>
  <si>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</si>
  <si>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</si>
  <si>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</si>
  <si>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</si>
  <si>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</si>
  <si>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</si>
  <si>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</si>
  <si>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</si>
  <si>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</si>
  <si>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</si>
  <si>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</si>
  <si>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</si>
  <si>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</si>
  <si>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</si>
  <si>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</si>
  <si>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</si>
  <si>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</si>
  <si>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</si>
  <si>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</si>
  <si>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</si>
  <si>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</si>
  <si>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</si>
  <si>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</si>
  <si>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</si>
  <si>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</si>
  <si>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</si>
  <si>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</si>
  <si>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</si>
  <si>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</si>
  <si>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</si>
  <si>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</si>
  <si>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</si>
  <si>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</si>
  <si>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</si>
  <si>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</si>
  <si>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</si>
  <si>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</si>
  <si>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</si>
  <si>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</si>
  <si>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</si>
  <si>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</si>
  <si>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</si>
  <si>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</si>
  <si>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</si>
  <si>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</si>
  <si>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</si>
  <si>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</si>
  <si>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</si>
  <si>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</si>
  <si>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</si>
  <si>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</si>
  <si>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</si>
  <si>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</si>
  <si>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</si>
  <si>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</si>
  <si>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</si>
  <si>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</si>
  <si>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</si>
  <si>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</si>
  <si>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</si>
  <si>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</si>
  <si>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</si>
  <si>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</si>
  <si>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</si>
  <si>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</si>
  <si>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</si>
  <si>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</si>
  <si>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</si>
  <si>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</si>
  <si>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</si>
  <si>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</si>
  <si>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</si>
  <si>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</si>
  <si>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</si>
  <si>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</si>
  <si>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</si>
  <si>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</si>
  <si>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</si>
  <si>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</si>
  <si>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</si>
  <si>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</si>
  <si>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</si>
  <si>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</si>
  <si>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</si>
  <si>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</si>
  <si>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</si>
  <si>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</si>
  <si>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</si>
  <si>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</si>
  <si>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</si>
  <si>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</si>
  <si>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</si>
  <si>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</si>
  <si>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</si>
  <si>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</si>
  <si>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</si>
  <si>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</si>
  <si>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</si>
  <si>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</si>
  <si>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</si>
  <si>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</si>
  <si>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</si>
  <si>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</si>
  <si>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</si>
  <si>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</si>
  <si>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</si>
  <si>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</si>
  <si>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</si>
  <si>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</si>
  <si>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</si>
  <si>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</si>
  <si>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</si>
  <si>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</si>
  <si>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</si>
  <si>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</si>
  <si>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</si>
  <si>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</si>
  <si>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</si>
  <si>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</si>
  <si>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</si>
  <si>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</si>
  <si>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</si>
  <si>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</si>
  <si>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</si>
  <si>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</si>
  <si>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</si>
  <si>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</si>
  <si>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</si>
  <si>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</si>
  <si>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</si>
  <si>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</si>
  <si>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</si>
  <si>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</si>
  <si>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</si>
  <si>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</si>
  <si>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</si>
  <si>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</si>
  <si>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</si>
  <si>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</si>
  <si>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</si>
  <si>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</si>
  <si>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</si>
  <si>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</si>
  <si>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</si>
  <si>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</si>
  <si>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</si>
  <si>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</si>
  <si>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</si>
  <si>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</si>
  <si>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</si>
  <si>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</si>
  <si>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</si>
  <si>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</si>
  <si>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</si>
  <si>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</si>
  <si>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</si>
  <si>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</si>
  <si>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</si>
  <si>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</si>
  <si>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</si>
  <si>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</si>
  <si>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</si>
  <si>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</si>
  <si>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</si>
  <si>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</si>
  <si>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</si>
  <si>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</si>
  <si>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</si>
  <si>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</si>
  <si>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</si>
  <si>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</si>
  <si>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</si>
  <si>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</si>
  <si>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</si>
  <si>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</si>
  <si>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</si>
  <si>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</si>
  <si>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</si>
  <si>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</si>
  <si>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</si>
  <si>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</si>
  <si>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</si>
  <si>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</si>
  <si>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</si>
  <si>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</si>
  <si>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</si>
  <si>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</si>
  <si>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</si>
  <si>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</si>
  <si>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</si>
  <si>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</si>
  <si>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</si>
  <si>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</si>
  <si>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</si>
  <si>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</si>
  <si>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</si>
  <si>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</si>
  <si>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</si>
  <si>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</si>
  <si>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</si>
  <si>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</si>
  <si>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</si>
  <si>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</si>
  <si>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</si>
  <si>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</si>
  <si>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</si>
  <si>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</si>
  <si>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</si>
  <si>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</si>
  <si>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</si>
  <si>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</si>
  <si>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</si>
  <si>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</si>
  <si>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</si>
  <si>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</si>
  <si>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</si>
  <si>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</si>
  <si>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</si>
  <si>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</si>
  <si>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</si>
  <si>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</si>
  <si>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</si>
  <si>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</si>
  <si>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</si>
  <si>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</si>
  <si>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</si>
  <si>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</si>
  <si>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</si>
  <si>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</si>
  <si>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</si>
  <si>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</si>
  <si>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</si>
  <si>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</si>
  <si>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</si>
  <si>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</si>
  <si>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</si>
  <si>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</si>
  <si>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</si>
  <si>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</si>
  <si>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</si>
  <si>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</si>
  <si>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</si>
  <si>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</si>
  <si>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</si>
  <si>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</si>
  <si>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</si>
  <si>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</si>
  <si>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</si>
  <si>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</si>
  <si>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</si>
  <si>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</si>
  <si>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</si>
  <si>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</si>
  <si>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</si>
  <si>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</si>
  <si>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</si>
  <si>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</si>
  <si>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</si>
  <si>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</si>
  <si>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</si>
  <si>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</si>
  <si>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</si>
  <si>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</si>
  <si>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</si>
  <si>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</si>
  <si>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</si>
  <si>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</si>
  <si>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</si>
  <si>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</si>
  <si>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</si>
  <si>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</si>
  <si>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</si>
  <si>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</si>
  <si>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</si>
  <si>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</si>
  <si>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</si>
  <si>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</si>
  <si>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</si>
  <si>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</si>
  <si>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</si>
  <si>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</si>
  <si>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</si>
  <si>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</si>
  <si>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</si>
  <si>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</si>
  <si>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</si>
  <si>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</si>
  <si>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</si>
  <si>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</si>
  <si>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</si>
  <si>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</si>
  <si>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</si>
  <si>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</si>
  <si>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</si>
  <si>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</si>
  <si>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</si>
  <si>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</si>
  <si>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</si>
  <si>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</si>
  <si>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</si>
  <si>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</si>
  <si>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</si>
  <si>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</si>
  <si>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</si>
  <si>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</si>
  <si>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</si>
  <si>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</si>
  <si>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</si>
  <si>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</si>
  <si>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</si>
  <si>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</si>
  <si>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</si>
  <si>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</si>
  <si>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</si>
  <si>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</si>
  <si>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</si>
  <si>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</si>
  <si>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</si>
  <si>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</si>
  <si>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</si>
  <si>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</si>
  <si>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</si>
  <si>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</si>
  <si>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</si>
  <si>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</si>
  <si>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</si>
  <si>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</si>
  <si>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</si>
  <si>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</si>
  <si>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</si>
  <si>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</si>
  <si>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</si>
  <si>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</si>
  <si>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</si>
  <si>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</si>
  <si>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</si>
  <si>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</si>
  <si>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</si>
  <si>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</si>
  <si>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</si>
  <si>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</si>
  <si>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</si>
  <si>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</si>
  <si>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</si>
  <si>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</si>
  <si>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</si>
  <si>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</si>
  <si>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</si>
  <si>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</si>
  <si>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</si>
  <si>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</si>
  <si>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</si>
  <si>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</si>
  <si>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</si>
  <si>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</si>
  <si>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</si>
  <si>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</si>
  <si>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</si>
  <si>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</si>
  <si>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</si>
  <si>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</si>
  <si>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</si>
  <si>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</si>
  <si>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</si>
  <si>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</si>
  <si>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</si>
  <si>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</si>
  <si>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</si>
  <si>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</si>
  <si>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</si>
  <si>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</si>
  <si>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</si>
  <si>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</si>
  <si>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</si>
  <si>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</si>
  <si>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</si>
  <si>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</si>
  <si>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</si>
  <si>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</si>
  <si>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</si>
  <si>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</si>
  <si>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</si>
  <si>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</si>
  <si>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</si>
  <si>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</si>
  <si>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</si>
  <si>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</si>
  <si>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</si>
  <si>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</si>
  <si>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</si>
  <si>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</si>
  <si>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</si>
  <si>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</si>
  <si>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</si>
  <si>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</si>
  <si>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</si>
  <si>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</si>
  <si>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</si>
  <si>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</si>
  <si>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</si>
  <si>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</si>
  <si>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</si>
  <si>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</si>
  <si>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</si>
  <si>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</si>
  <si>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</si>
  <si>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</si>
  <si>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</si>
  <si>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</si>
  <si>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</si>
  <si>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</si>
  <si>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</si>
  <si>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</si>
  <si>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</si>
  <si>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</si>
  <si>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</si>
  <si>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</si>
  <si>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</si>
  <si>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</si>
  <si>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</si>
  <si>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</si>
  <si>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</si>
  <si>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</si>
  <si>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</si>
  <si>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</si>
  <si>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</si>
  <si>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</si>
  <si>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</si>
  <si>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</si>
  <si>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</si>
  <si>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</si>
  <si>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</si>
  <si>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</si>
  <si>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</si>
  <si>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</si>
  <si>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</si>
  <si>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</si>
  <si>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</si>
  <si>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</si>
  <si>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</si>
  <si>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</si>
  <si>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</si>
  <si>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</si>
  <si>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</si>
  <si>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</si>
  <si>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</si>
  <si>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</si>
  <si>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</si>
  <si>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</si>
  <si>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</si>
  <si>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</si>
  <si>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</si>
  <si>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</si>
  <si>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</si>
  <si>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</si>
  <si>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</si>
  <si>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</si>
  <si>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</si>
  <si>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</si>
  <si>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</si>
  <si>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</si>
  <si>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</si>
  <si>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</si>
  <si>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</si>
  <si>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</si>
  <si>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</si>
  <si>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</si>
  <si>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</si>
  <si>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</si>
  <si>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</si>
  <si>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</si>
  <si>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</si>
  <si>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</si>
  <si>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</si>
  <si>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</si>
  <si>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</si>
  <si>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</si>
  <si>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</si>
  <si>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</si>
  <si>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</si>
  <si>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</si>
  <si>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</si>
  <si>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</si>
  <si>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</si>
  <si>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</si>
  <si>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</si>
  <si>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</si>
  <si>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</si>
  <si>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</si>
  <si>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</si>
  <si>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</si>
  <si>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</si>
  <si>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</si>
  <si>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</si>
  <si>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</si>
  <si>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</si>
  <si>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</si>
  <si>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</si>
  <si>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</si>
  <si>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</si>
  <si>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</si>
  <si>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</si>
  <si>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</si>
  <si>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</si>
  <si>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</si>
  <si>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</si>
  <si>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</si>
  <si>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</si>
  <si>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</si>
  <si>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</si>
  <si>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</si>
  <si>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</si>
  <si>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</si>
  <si>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</si>
  <si>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</si>
  <si>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</si>
  <si>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</si>
  <si>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</si>
  <si>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</si>
  <si>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</si>
  <si>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</si>
  <si>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</si>
  <si>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</si>
  <si>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</si>
  <si>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</si>
  <si>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</si>
  <si>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</si>
  <si>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</si>
  <si>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</si>
  <si>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</si>
  <si>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</si>
  <si>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</si>
  <si>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</si>
  <si>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</si>
  <si>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</si>
  <si>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</si>
  <si>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</si>
  <si>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</si>
  <si>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</si>
  <si>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</si>
  <si>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</si>
  <si>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</si>
  <si>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</si>
  <si>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</si>
  <si>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</si>
  <si>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</si>
  <si>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</si>
  <si>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</si>
  <si>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</si>
  <si>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</si>
  <si>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</si>
  <si>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</si>
  <si>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</si>
  <si>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</si>
  <si>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</si>
  <si>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</si>
  <si>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</si>
  <si>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</si>
  <si>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</si>
  <si>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</si>
  <si>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</si>
  <si>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</si>
  <si>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</si>
  <si>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</si>
  <si>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</si>
  <si>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</si>
  <si>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</si>
  <si>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</si>
  <si>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</si>
  <si>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</si>
  <si>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</si>
  <si>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</si>
  <si>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</si>
  <si>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</si>
  <si>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</si>
  <si>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</si>
  <si>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</si>
  <si>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</si>
  <si>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</si>
  <si>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</si>
  <si>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</si>
  <si>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</si>
  <si>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</si>
  <si>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</si>
  <si>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</si>
  <si>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</si>
  <si>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</si>
  <si>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</si>
  <si>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</si>
  <si>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</si>
  <si>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</si>
  <si>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</si>
  <si>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</si>
  <si>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</si>
  <si>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</si>
  <si>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</si>
  <si>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</si>
  <si>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</si>
  <si>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</si>
  <si>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</si>
  <si>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</si>
  <si>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</si>
  <si>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</si>
  <si>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</si>
  <si>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</si>
  <si>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</si>
  <si>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</si>
  <si>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</si>
  <si>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</si>
  <si>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</si>
  <si>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</si>
  <si>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</si>
  <si>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</si>
  <si>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</si>
  <si>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</si>
  <si>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</si>
  <si>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</si>
  <si>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</si>
  <si>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</si>
  <si>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</si>
  <si>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</si>
  <si>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</si>
  <si>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</si>
  <si>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</si>
  <si>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</si>
  <si>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</si>
  <si>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</si>
  <si>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</si>
  <si>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</si>
  <si>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</si>
  <si>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</si>
  <si>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</si>
  <si>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</si>
  <si>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</si>
  <si>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</si>
  <si>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</si>
  <si>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</si>
  <si>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</si>
  <si>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</si>
  <si>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</si>
  <si>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</si>
  <si>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</si>
  <si>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</si>
  <si>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</si>
  <si>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</si>
  <si>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</si>
  <si>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</si>
  <si>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</si>
  <si>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</si>
  <si>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</si>
  <si>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</si>
  <si>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</si>
  <si>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</si>
  <si>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</si>
  <si>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</si>
  <si>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</si>
  <si>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</si>
  <si>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</si>
  <si>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</si>
  <si>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</si>
  <si>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</si>
  <si>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</si>
  <si>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</si>
  <si>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</si>
  <si>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</si>
  <si>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</si>
  <si>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</si>
  <si>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</si>
  <si>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</si>
  <si>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</si>
  <si>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</si>
  <si>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</si>
  <si>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</si>
  <si>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</si>
  <si>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</si>
  <si>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</si>
  <si>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</si>
  <si>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</si>
  <si>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</si>
  <si>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</si>
  <si>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</si>
  <si>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</si>
  <si>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</si>
  <si>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</si>
  <si>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</si>
  <si>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</si>
  <si>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</si>
  <si>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</si>
  <si>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</si>
  <si>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</si>
  <si>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</si>
  <si>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</si>
  <si>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</si>
  <si>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</si>
  <si>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</si>
  <si>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</si>
  <si>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</si>
  <si>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</si>
  <si>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</si>
  <si>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</si>
  <si>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</si>
  <si>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</si>
  <si>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</si>
  <si>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</si>
  <si>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</si>
  <si>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</si>
  <si>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</si>
  <si>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</si>
  <si>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</si>
  <si>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</si>
  <si>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</si>
  <si>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</si>
  <si>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</si>
  <si>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</si>
  <si>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</si>
  <si>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</si>
  <si>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</si>
  <si>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</si>
  <si>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</si>
  <si>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</si>
  <si>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</si>
  <si>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</si>
  <si>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</si>
  <si>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</si>
  <si>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</si>
  <si>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</si>
  <si>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</si>
  <si>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</si>
  <si>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</si>
  <si>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</si>
  <si>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</si>
  <si>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</si>
  <si>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</si>
  <si>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</si>
  <si>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</si>
  <si>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</si>
  <si>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</si>
  <si>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</si>
  <si>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</si>
  <si>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</si>
  <si>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</si>
  <si>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</si>
  <si>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</si>
  <si>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</si>
  <si>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</si>
  <si>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</si>
  <si>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</si>
  <si>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</si>
  <si>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</si>
  <si>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</si>
  <si>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</si>
  <si>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</si>
  <si>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</si>
  <si>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</si>
  <si>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</si>
  <si>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</si>
  <si>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</si>
  <si>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</si>
  <si>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</si>
  <si>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</si>
  <si>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</si>
  <si>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</si>
  <si>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</si>
  <si>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</si>
  <si>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</si>
  <si>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</si>
  <si>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</si>
  <si>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</si>
  <si>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</si>
  <si>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</si>
  <si>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</si>
  <si>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</si>
  <si>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</si>
  <si>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</si>
  <si>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</si>
  <si>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</si>
  <si>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</si>
  <si>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</si>
  <si>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</si>
  <si>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</si>
  <si>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</si>
  <si>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</si>
  <si>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</si>
  <si>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</si>
  <si>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</si>
  <si>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</si>
  <si>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</si>
  <si>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</si>
  <si>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</si>
  <si>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</si>
  <si>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</si>
  <si>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</si>
  <si>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</si>
  <si>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</si>
  <si>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</si>
  <si>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</si>
  <si>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</si>
  <si>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</si>
  <si>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</si>
  <si>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</si>
  <si>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</si>
  <si>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</si>
  <si>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</si>
  <si>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</si>
  <si>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</si>
  <si>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</si>
  <si>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</si>
  <si>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</si>
  <si>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</si>
  <si>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</si>
  <si>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</si>
  <si>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</si>
  <si>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</si>
  <si>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</si>
  <si>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</si>
  <si>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</si>
  <si>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</si>
  <si>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</si>
  <si>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</si>
  <si>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</si>
  <si>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</si>
  <si>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</si>
  <si>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</si>
  <si>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</si>
  <si>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</si>
  <si>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</si>
  <si>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</si>
  <si>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</si>
  <si>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</si>
  <si>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</si>
  <si>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</si>
  <si>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</si>
  <si>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</si>
  <si>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</si>
  <si>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</si>
  <si>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</si>
  <si>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</si>
  <si>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</si>
  <si>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</si>
  <si>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</si>
  <si>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</si>
  <si>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</si>
  <si>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</si>
  <si>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</si>
  <si>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</si>
  <si>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</si>
  <si>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</si>
  <si>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</si>
  <si>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</si>
  <si>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</si>
  <si>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</si>
  <si>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</si>
  <si>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</si>
  <si>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</si>
  <si>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</si>
  <si>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</si>
  <si>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</si>
  <si>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</si>
  <si>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</si>
  <si>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</si>
  <si>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</si>
  <si>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</si>
  <si>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</si>
  <si>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</si>
  <si>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</si>
  <si>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</si>
  <si>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</si>
  <si>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</si>
  <si>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</si>
  <si>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</si>
  <si>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</si>
  <si>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</si>
  <si>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</si>
  <si>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</si>
  <si>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</si>
  <si>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</si>
  <si>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</si>
  <si>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</si>
  <si>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</si>
  <si>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</si>
  <si>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</si>
  <si>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</si>
  <si>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</si>
  <si>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</si>
  <si>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</si>
  <si>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</si>
  <si>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</si>
  <si>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</si>
  <si>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</si>
  <si>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</si>
  <si>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</si>
  <si>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</si>
  <si>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</si>
  <si>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</si>
  <si>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</si>
  <si>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</si>
  <si>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</si>
  <si>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</si>
  <si>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</si>
  <si>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</si>
  <si>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</si>
  <si>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</si>
  <si>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</si>
  <si>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</si>
  <si>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</si>
  <si>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</si>
  <si>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</si>
  <si>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</si>
  <si>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</si>
  <si>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</si>
  <si>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</si>
  <si>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</si>
  <si>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</si>
  <si>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</si>
  <si>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</si>
  <si>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</si>
  <si>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</si>
  <si>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</si>
  <si>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</si>
  <si>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</si>
  <si>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</si>
  <si>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</si>
  <si>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</si>
  <si>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</si>
  <si>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</si>
  <si>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</si>
  <si>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</si>
  <si>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</si>
  <si>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</si>
  <si>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</si>
  <si>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</si>
  <si>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</si>
  <si>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</si>
  <si>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</si>
  <si>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</si>
  <si>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</si>
  <si>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</si>
  <si>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</si>
  <si>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</si>
  <si>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</si>
  <si>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</si>
  <si>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</si>
  <si>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</si>
  <si>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</si>
  <si>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</si>
  <si>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</si>
  <si>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</si>
  <si>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</si>
  <si>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</si>
  <si>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</si>
  <si>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</si>
  <si>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</si>
  <si>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</si>
  <si>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</si>
  <si>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</si>
  <si>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</si>
  <si>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</si>
  <si>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</si>
  <si>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</si>
  <si>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</si>
  <si>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</si>
  <si>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</si>
  <si>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</si>
  <si>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</si>
  <si>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</si>
  <si>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</si>
  <si>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</si>
  <si>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</si>
  <si>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</si>
  <si>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</si>
  <si>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</si>
  <si>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</si>
  <si>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</si>
  <si>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</si>
  <si>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</si>
  <si>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</si>
  <si>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</si>
  <si>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</si>
  <si>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</si>
  <si>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</si>
  <si>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</si>
  <si>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</si>
  <si>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</si>
  <si>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</si>
  <si>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</si>
  <si>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</si>
  <si>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</si>
  <si>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</si>
  <si>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</si>
  <si>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</si>
  <si>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</si>
  <si>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</si>
  <si>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</si>
  <si>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</si>
  <si>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</si>
  <si>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</si>
  <si>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</si>
  <si>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</si>
  <si>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</si>
  <si>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</si>
  <si>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</si>
  <si>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</si>
  <si>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</si>
  <si>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</si>
  <si>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</si>
  <si>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</si>
  <si>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</si>
  <si>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</si>
  <si>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</si>
  <si>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</si>
  <si>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</si>
  <si>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</si>
  <si>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</si>
  <si>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</si>
  <si>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</si>
  <si>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</si>
  <si>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</si>
  <si>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</si>
  <si>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</si>
  <si>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</si>
  <si>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</si>
  <si>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</si>
  <si>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</si>
  <si>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</si>
  <si>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</si>
  <si>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</si>
  <si>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</si>
  <si>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</si>
  <si>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</si>
  <si>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</si>
  <si>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</si>
  <si>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</si>
  <si>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</si>
  <si>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</si>
  <si>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</si>
  <si>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</si>
  <si>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</si>
  <si>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</si>
  <si>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</si>
  <si>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</si>
  <si>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</si>
  <si>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</si>
  <si>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</si>
  <si>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</si>
  <si>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</si>
  <si>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</si>
  <si>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</si>
  <si>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</si>
  <si>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</si>
  <si>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</si>
  <si>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</si>
  <si>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</si>
  <si>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</si>
  <si>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</si>
  <si>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</si>
  <si>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</si>
  <si>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</si>
  <si>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</si>
  <si>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</si>
  <si>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</si>
  <si>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</si>
  <si>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</si>
  <si>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</si>
  <si>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</si>
  <si>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</si>
  <si>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</si>
  <si>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</si>
  <si>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</si>
  <si>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</si>
  <si>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</si>
  <si>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</si>
  <si>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</si>
  <si>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</si>
  <si>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</si>
  <si>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</si>
  <si>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</si>
  <si>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</si>
  <si>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</si>
  <si>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</si>
  <si>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</si>
  <si>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</si>
  <si>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</si>
  <si>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</si>
  <si>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</si>
  <si>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</si>
  <si>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</si>
  <si>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</si>
  <si>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</si>
  <si>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</si>
  <si>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</si>
  <si>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</si>
  <si>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</si>
  <si>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</si>
  <si>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</si>
  <si>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</si>
  <si>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</si>
  <si>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</si>
  <si>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</si>
  <si>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</si>
  <si>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</si>
  <si>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</si>
  <si>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</si>
  <si>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</si>
  <si>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</si>
  <si>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</si>
  <si>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</si>
  <si>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</si>
  <si>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</si>
  <si>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</si>
  <si>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</si>
  <si>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</si>
  <si>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</si>
  <si>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</si>
  <si>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</si>
  <si>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</si>
  <si>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</si>
  <si>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</si>
  <si>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</si>
  <si>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</si>
  <si>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</si>
  <si>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</si>
  <si>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</si>
  <si>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</si>
  <si>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</si>
  <si>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</si>
  <si>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</si>
  <si>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</si>
  <si>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</si>
  <si>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</si>
  <si>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</si>
  <si>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</si>
  <si>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</si>
  <si>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</si>
  <si>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</si>
  <si>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</si>
  <si>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</si>
  <si>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</si>
  <si>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</si>
  <si>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</si>
  <si>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</si>
  <si>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</si>
  <si>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</si>
  <si>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</si>
  <si>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</si>
  <si>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</si>
  <si>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</si>
  <si>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</si>
  <si>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</si>
  <si>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</si>
  <si>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</si>
  <si>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</si>
  <si>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</si>
  <si>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</si>
  <si>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</si>
  <si>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</si>
  <si>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</si>
  <si>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</si>
  <si>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</si>
  <si>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</si>
  <si>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</si>
  <si>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</si>
  <si>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</si>
  <si>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</si>
  <si>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</si>
  <si>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</si>
  <si>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</si>
  <si>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</si>
  <si>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</si>
  <si>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</si>
  <si>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</si>
  <si>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</si>
  <si>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</si>
  <si>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</si>
  <si>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</si>
  <si>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</si>
  <si>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</si>
  <si>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</si>
  <si>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</si>
  <si>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</si>
  <si>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</si>
  <si>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</si>
  <si>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</si>
  <si>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</si>
  <si>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</si>
  <si>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</si>
  <si>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</si>
  <si>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</si>
  <si>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</si>
  <si>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</si>
  <si>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</si>
  <si>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</si>
  <si>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</si>
  <si>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</si>
  <si>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</si>
  <si>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</si>
  <si>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</si>
  <si>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</si>
  <si>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</si>
  <si>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</si>
  <si>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</si>
  <si>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</si>
  <si>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</si>
  <si>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</si>
  <si>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</si>
  <si>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</si>
  <si>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</si>
  <si>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</si>
  <si>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</si>
  <si>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</si>
  <si>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</si>
  <si>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</si>
  <si>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</si>
  <si>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</si>
  <si>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</si>
  <si>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</si>
  <si>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</si>
  <si>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</si>
  <si>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</si>
  <si>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</si>
  <si>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</si>
  <si>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</si>
  <si>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</si>
  <si>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</si>
  <si>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</si>
  <si>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</si>
  <si>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</si>
  <si>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</si>
  <si>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</si>
  <si>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</si>
  <si>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</si>
  <si>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</si>
  <si>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</si>
  <si>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</si>
  <si>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</si>
  <si>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</si>
  <si>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</si>
  <si>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</si>
  <si>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</si>
  <si>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</si>
  <si>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</si>
  <si>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</si>
  <si>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</si>
  <si>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</si>
  <si>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</si>
  <si>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</si>
  <si>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</si>
  <si>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</si>
  <si>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</si>
  <si>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</si>
  <si>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</si>
  <si>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</si>
  <si>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</si>
  <si>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</si>
  <si>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</si>
  <si>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</si>
  <si>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</si>
  <si>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</si>
  <si>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</si>
  <si>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</si>
  <si>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</si>
  <si>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</si>
  <si>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</si>
  <si>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</si>
  <si>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</si>
  <si>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</si>
  <si>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</si>
  <si>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</si>
  <si>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</si>
  <si>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</si>
  <si>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</si>
  <si>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</si>
  <si>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</si>
  <si>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</si>
  <si>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</si>
  <si>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</si>
  <si>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</si>
  <si>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</si>
  <si>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</si>
  <si>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</si>
  <si>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</si>
  <si>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</si>
  <si>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</si>
  <si>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</si>
  <si>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</si>
  <si>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</si>
  <si>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</si>
  <si>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</si>
  <si>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</si>
  <si>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</si>
  <si>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</si>
  <si>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</si>
  <si>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</si>
  <si>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</si>
  <si>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</si>
  <si>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</si>
  <si>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</si>
  <si>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</si>
  <si>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</si>
  <si>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</si>
  <si>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</si>
  <si>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</si>
  <si>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</si>
  <si>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</si>
  <si>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</si>
  <si>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</si>
  <si>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</si>
  <si>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</si>
  <si>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</si>
  <si>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</si>
  <si>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</si>
  <si>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</si>
  <si>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</si>
  <si>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</si>
  <si>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</si>
  <si>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</si>
  <si>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</si>
  <si>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</si>
  <si>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</si>
  <si>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</si>
  <si>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</si>
  <si>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</si>
  <si>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</si>
  <si>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</si>
  <si>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</si>
  <si>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</si>
  <si>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</si>
  <si>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</si>
  <si>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</si>
  <si>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</si>
  <si>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</si>
  <si>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</si>
  <si>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</si>
  <si>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</si>
  <si>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</si>
  <si>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</si>
  <si>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</si>
  <si>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</si>
  <si>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</si>
  <si>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</si>
  <si>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</si>
  <si>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</si>
  <si>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</si>
  <si>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</si>
  <si>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</si>
  <si>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</si>
  <si>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</si>
  <si>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</si>
  <si>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</si>
  <si>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</si>
  <si>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</si>
  <si>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</si>
  <si>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</si>
  <si>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</si>
  <si>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</si>
  <si>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</si>
  <si>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</si>
  <si>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</si>
  <si>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</si>
  <si>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</si>
  <si>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</si>
  <si>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</si>
  <si>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</si>
  <si>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</si>
  <si>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</si>
  <si>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</si>
  <si>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</si>
  <si>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</si>
  <si>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</si>
  <si>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</si>
  <si>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</si>
  <si>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</si>
  <si>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</si>
  <si>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</si>
  <si>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</si>
  <si>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</si>
  <si>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</si>
  <si>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</si>
  <si>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</si>
  <si>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</si>
  <si>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</si>
  <si>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</si>
  <si>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</si>
  <si>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</si>
  <si>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</si>
  <si>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</si>
  <si>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</si>
  <si>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</si>
  <si>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</si>
  <si>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</si>
  <si>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</si>
  <si>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</si>
  <si>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</si>
  <si>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</si>
  <si>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</si>
  <si>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</si>
  <si>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</si>
  <si>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</si>
  <si>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</si>
  <si>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</si>
  <si>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</si>
  <si>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</si>
  <si>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</si>
  <si>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</si>
  <si>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</si>
  <si>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</si>
  <si>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</si>
  <si>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</si>
  <si>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</si>
  <si>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</si>
  <si>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</si>
  <si>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</si>
  <si>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</si>
  <si>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</si>
  <si>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</si>
  <si>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</si>
  <si>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</si>
  <si>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</si>
  <si>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</si>
  <si>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</si>
  <si>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</si>
  <si>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</si>
  <si>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</si>
  <si>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</si>
  <si>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</si>
  <si>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</si>
  <si>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</si>
  <si>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</si>
  <si>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</si>
  <si>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</si>
  <si>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</si>
  <si>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</si>
  <si>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</si>
  <si>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</si>
  <si>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</si>
  <si>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</si>
  <si>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</si>
  <si>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</si>
  <si>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</si>
  <si>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</si>
  <si>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</si>
  <si>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</si>
  <si>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</si>
  <si>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</si>
  <si>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</si>
  <si>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</si>
  <si>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</si>
  <si>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</si>
  <si>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</si>
  <si>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</si>
  <si>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</si>
  <si>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</si>
  <si>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</si>
  <si>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</si>
  <si>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</si>
  <si>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</si>
  <si>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</si>
  <si>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</si>
  <si>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</si>
  <si>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</si>
  <si>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</si>
  <si>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</si>
  <si>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</si>
  <si>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</si>
  <si>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</si>
  <si>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</si>
  <si>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</si>
  <si>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</si>
  <si>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</si>
  <si>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</si>
  <si>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</si>
  <si>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</si>
  <si>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</si>
  <si>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</si>
  <si>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</si>
  <si>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</si>
  <si>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</si>
  <si>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</si>
  <si>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</si>
  <si>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</si>
  <si>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</si>
  <si>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</si>
  <si>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</si>
  <si>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</si>
  <si>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</si>
  <si>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</si>
  <si>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</si>
  <si>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</si>
  <si>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</si>
  <si>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</si>
  <si>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</si>
  <si>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</si>
  <si>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</si>
  <si>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</si>
  <si>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</si>
  <si>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</si>
  <si>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</si>
  <si>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</si>
  <si>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</si>
  <si>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</si>
  <si>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</si>
  <si>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</si>
  <si>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</si>
  <si>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</si>
  <si>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</si>
  <si>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</si>
  <si>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</si>
  <si>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</si>
  <si>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</si>
  <si>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</si>
  <si>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</si>
  <si>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</si>
  <si>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</si>
  <si>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</si>
  <si>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</si>
  <si>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</si>
  <si>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</si>
  <si>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</si>
  <si>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</si>
  <si>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</si>
  <si>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</si>
  <si>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</si>
  <si>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</si>
  <si>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</si>
  <si>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</si>
  <si>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</si>
  <si>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</si>
  <si>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</si>
  <si>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</si>
  <si>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</si>
  <si>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</si>
  <si>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</si>
  <si>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</si>
  <si>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</si>
  <si>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</si>
  <si>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</si>
  <si>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</si>
  <si>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</si>
  <si>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</si>
  <si>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</si>
  <si>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</si>
  <si>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</si>
  <si>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</si>
  <si>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</si>
  <si>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</si>
  <si>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</si>
  <si>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</si>
  <si>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</si>
  <si>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</si>
  <si>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</si>
  <si>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</si>
  <si>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</si>
  <si>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</si>
  <si>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</si>
  <si>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</si>
  <si>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</si>
  <si>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</si>
  <si>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</si>
  <si>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</si>
  <si>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</si>
  <si>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</si>
  <si>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</si>
  <si>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</si>
  <si>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</si>
  <si>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</si>
  <si>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</si>
  <si>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</si>
  <si>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</si>
  <si>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</si>
  <si>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</si>
  <si>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</si>
  <si>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</si>
  <si>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</si>
  <si>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</si>
  <si>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</si>
  <si>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</si>
  <si>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</si>
  <si>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</si>
  <si>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</si>
  <si>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</si>
  <si>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</si>
  <si>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</si>
  <si>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</si>
  <si>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</si>
  <si>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</si>
  <si>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</si>
  <si>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</si>
  <si>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</si>
  <si>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</si>
  <si>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</si>
  <si>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</si>
  <si>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</si>
  <si>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</si>
  <si>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</si>
  <si>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</si>
  <si>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</si>
  <si>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</si>
  <si>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</si>
  <si>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</si>
  <si>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</si>
  <si>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</si>
  <si>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</si>
  <si>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</si>
  <si>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</si>
  <si>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</si>
  <si>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</si>
  <si>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</si>
  <si>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</si>
  <si>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</si>
  <si>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</si>
  <si>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</si>
  <si>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</si>
  <si>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</si>
  <si>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</si>
  <si>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</si>
  <si>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</si>
  <si>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</si>
  <si>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</si>
  <si>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</si>
  <si>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</si>
  <si>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</si>
  <si>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</si>
  <si>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</si>
  <si>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</si>
  <si>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</si>
  <si>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</si>
  <si>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</si>
  <si>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</si>
  <si>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</si>
  <si>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</si>
  <si>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</si>
  <si>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</si>
  <si>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</si>
  <si>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</si>
  <si>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</si>
  <si>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</si>
  <si>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</si>
  <si>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</si>
  <si>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</si>
  <si>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</si>
  <si>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</si>
  <si>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</si>
  <si>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</si>
  <si>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</si>
  <si>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</si>
  <si>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</si>
  <si>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</si>
  <si>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</si>
  <si>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</si>
  <si>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</si>
  <si>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</si>
  <si>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</si>
  <si>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</si>
  <si>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</si>
  <si>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</si>
  <si>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</si>
  <si>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</si>
  <si>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</si>
  <si>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</si>
  <si>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</si>
  <si>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</si>
  <si>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</si>
  <si>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</si>
  <si>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</si>
  <si>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</si>
  <si>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</si>
  <si>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</si>
  <si>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</si>
  <si>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</si>
  <si>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</si>
  <si>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</si>
  <si>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</si>
  <si>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</si>
  <si>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</si>
  <si>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</si>
  <si>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</si>
  <si>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</si>
  <si>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</si>
  <si>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</si>
  <si>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</si>
  <si>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</si>
  <si>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</si>
  <si>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</si>
  <si>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</si>
  <si>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</si>
  <si>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</si>
  <si>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</si>
  <si>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</si>
  <si>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</si>
  <si>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</si>
  <si>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</si>
  <si>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</si>
  <si>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</si>
  <si>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</si>
  <si>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</si>
  <si>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</si>
  <si>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</si>
  <si>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</si>
  <si>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</si>
  <si>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</si>
  <si>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</si>
  <si>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</si>
  <si>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</si>
  <si>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</si>
  <si>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</si>
  <si>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</si>
  <si>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</si>
  <si>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</si>
  <si>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</si>
  <si>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</si>
  <si>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</si>
  <si>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</si>
  <si>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</si>
  <si>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</si>
  <si>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</si>
  <si>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</si>
  <si>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</si>
  <si>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</si>
  <si>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</si>
  <si>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</si>
  <si>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</si>
  <si>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</si>
  <si>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</si>
  <si>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</si>
  <si>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</si>
  <si>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</si>
  <si>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</si>
  <si>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</si>
  <si>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</si>
  <si>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</si>
  <si>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</si>
  <si>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</si>
  <si>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</si>
  <si>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</si>
  <si>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</si>
  <si>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</si>
  <si>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</si>
  <si>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</si>
  <si>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</si>
  <si>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</si>
  <si>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</si>
  <si>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</si>
  <si>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</si>
  <si>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</si>
  <si>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</si>
  <si>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</si>
  <si>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</si>
  <si>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</si>
  <si>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</si>
  <si>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</si>
  <si>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</si>
  <si>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</si>
  <si>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</si>
  <si>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</si>
  <si>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</si>
  <si>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</si>
  <si>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</si>
  <si>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</si>
  <si>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</si>
  <si>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</si>
  <si>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</si>
  <si>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</si>
  <si>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</si>
  <si>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</si>
  <si>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</si>
  <si>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</si>
  <si>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</si>
  <si>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</si>
  <si>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</si>
  <si>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</si>
  <si>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</si>
  <si>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</si>
  <si>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</si>
  <si>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</si>
  <si>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</si>
  <si>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</si>
  <si>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</si>
  <si>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</si>
  <si>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</si>
  <si>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</si>
  <si>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</si>
  <si>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</si>
  <si>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</si>
  <si>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</si>
  <si>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</si>
  <si>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</si>
  <si>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</si>
  <si>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</si>
  <si>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</si>
  <si>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</si>
  <si>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</si>
  <si>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</si>
  <si>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</si>
  <si>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</si>
  <si>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</si>
  <si>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</si>
  <si>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</si>
  <si>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</si>
  <si>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</si>
  <si>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</si>
  <si>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</si>
  <si>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</si>
  <si>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</si>
  <si>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</si>
  <si>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</si>
  <si>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</si>
  <si>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</si>
  <si>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</si>
  <si>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</si>
  <si>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</si>
  <si>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</si>
  <si>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</si>
  <si>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</si>
  <si>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</si>
  <si>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</si>
  <si>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</si>
  <si>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</si>
  <si>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</si>
  <si>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</si>
  <si>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</si>
  <si>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</si>
  <si>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</si>
  <si>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</si>
  <si>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</si>
  <si>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</si>
  <si>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</si>
  <si>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</si>
  <si>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</si>
  <si>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</si>
  <si>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</si>
  <si>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</si>
  <si>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</si>
  <si>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</si>
  <si>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</si>
  <si>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</si>
  <si>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</si>
  <si>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</si>
  <si>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</si>
  <si>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</si>
  <si>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</si>
  <si>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</si>
  <si>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</si>
  <si>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</si>
  <si>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</si>
  <si>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</si>
  <si>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</si>
  <si>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</si>
  <si>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</si>
  <si>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</si>
  <si>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</si>
  <si>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</si>
  <si>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</si>
  <si>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</si>
  <si>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</si>
  <si>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</si>
  <si>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</si>
  <si>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</si>
  <si>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</si>
  <si>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</si>
  <si>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</si>
  <si>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</si>
  <si>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</si>
  <si>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</si>
  <si>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</si>
  <si>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</si>
  <si>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</si>
  <si>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</si>
  <si>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</si>
  <si>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</si>
  <si>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</si>
  <si>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</si>
  <si>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</si>
  <si>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</si>
  <si>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</si>
  <si>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</si>
  <si>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</si>
  <si>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</si>
  <si>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</si>
  <si>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</si>
  <si>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</si>
  <si>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</si>
  <si>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</si>
  <si>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</si>
  <si>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</si>
  <si>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</si>
  <si>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</si>
  <si>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</si>
  <si>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</si>
  <si>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</si>
  <si>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</si>
  <si>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</si>
  <si>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</si>
  <si>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</si>
  <si>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</si>
  <si>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</si>
  <si>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</si>
  <si>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</si>
  <si>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</si>
  <si>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</si>
  <si>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</si>
  <si>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</si>
  <si>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</si>
  <si>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</si>
  <si>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</si>
  <si>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</si>
  <si>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</si>
  <si>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</si>
  <si>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</si>
  <si>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</si>
  <si>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</si>
  <si>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</si>
  <si>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</si>
  <si>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</si>
  <si>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</si>
  <si>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</si>
  <si>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</si>
  <si>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</si>
  <si>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</si>
  <si>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</si>
  <si>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</si>
  <si>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</si>
  <si>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</si>
  <si>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</si>
  <si>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</si>
  <si>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</si>
  <si>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</si>
  <si>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</si>
  <si>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</si>
  <si>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</si>
  <si>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</si>
  <si>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</si>
  <si>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</si>
  <si>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</si>
  <si>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</si>
  <si>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</si>
  <si>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</si>
  <si>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</si>
  <si>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</si>
  <si>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</si>
  <si>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</si>
  <si>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</si>
  <si>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</si>
  <si>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</si>
  <si>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</si>
  <si>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</si>
  <si>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</si>
  <si>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</si>
  <si>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</si>
  <si>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</si>
  <si>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</si>
  <si>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</si>
  <si>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</si>
  <si>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</si>
  <si>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</si>
  <si>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</si>
  <si>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</si>
  <si>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</si>
  <si>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</si>
  <si>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</si>
  <si>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</si>
  <si>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</si>
  <si>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</si>
  <si>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</si>
  <si>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</si>
  <si>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</si>
  <si>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</si>
  <si>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</si>
  <si>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</si>
  <si>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</si>
  <si>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</si>
  <si>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</si>
  <si>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</si>
  <si>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</si>
  <si>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</si>
  <si>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</si>
  <si>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</si>
  <si>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</si>
  <si>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</si>
  <si>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</si>
  <si>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</si>
  <si>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</si>
  <si>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</si>
  <si>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</si>
  <si>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</si>
  <si>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</si>
  <si>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</si>
  <si>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</si>
  <si>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</si>
  <si>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</si>
  <si>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</si>
  <si>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</si>
  <si>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</si>
  <si>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</si>
  <si>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</si>
  <si>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</si>
  <si>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</si>
  <si>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</si>
  <si>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</si>
  <si>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</si>
  <si>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</si>
  <si>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</si>
  <si>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</si>
  <si>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</si>
  <si>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</si>
  <si>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</si>
  <si>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</si>
  <si>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</si>
  <si>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</si>
  <si>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</si>
  <si>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</si>
  <si>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</si>
  <si>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</si>
  <si>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</si>
  <si>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</si>
  <si>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</si>
  <si>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</si>
  <si>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</si>
  <si>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</si>
  <si>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</si>
  <si>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</si>
  <si>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</si>
  <si>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</si>
  <si>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</si>
  <si>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</si>
  <si>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</si>
  <si>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</si>
  <si>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</si>
  <si>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</si>
  <si>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</si>
  <si>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</si>
  <si>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</si>
  <si>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</si>
  <si>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</si>
  <si>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</si>
  <si>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</si>
  <si>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</si>
  <si>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</si>
  <si>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</si>
  <si>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</si>
  <si>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</si>
  <si>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</si>
  <si>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</si>
  <si>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</si>
  <si>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</si>
  <si>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</si>
  <si>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</si>
  <si>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</si>
  <si>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</si>
  <si>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</si>
  <si>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</si>
  <si>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</si>
  <si>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</si>
  <si>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</si>
  <si>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</si>
  <si>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</si>
  <si>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</si>
  <si>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</si>
  <si>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</si>
  <si>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</si>
  <si>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</si>
  <si>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</si>
  <si>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</si>
  <si>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</si>
  <si>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</si>
  <si>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</si>
  <si>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</si>
  <si>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</si>
  <si>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</si>
  <si>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</si>
  <si>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</si>
  <si>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</si>
  <si>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</si>
  <si>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</si>
  <si>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</si>
  <si>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</si>
  <si>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</si>
  <si>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</si>
  <si>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</si>
  <si>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</si>
  <si>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</si>
  <si>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</si>
  <si>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</si>
  <si>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</si>
  <si>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</si>
  <si>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</si>
  <si>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</si>
  <si>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</si>
  <si>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</si>
  <si>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</si>
  <si>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</si>
  <si>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</si>
  <si>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</si>
  <si>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</si>
  <si>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</si>
  <si>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</si>
  <si>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</si>
  <si>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</si>
  <si>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</si>
  <si>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</si>
  <si>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</si>
  <si>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</si>
  <si>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</si>
  <si>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</si>
  <si>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</si>
  <si>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</si>
  <si>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</si>
  <si>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</si>
  <si>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</si>
  <si>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</si>
  <si>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</si>
  <si>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</si>
  <si>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</si>
  <si>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</si>
  <si>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</si>
  <si>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</si>
  <si>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</si>
  <si>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</si>
  <si>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</si>
  <si>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</si>
  <si>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</si>
  <si>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</si>
  <si>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</si>
  <si>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</si>
  <si>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</si>
  <si>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</si>
  <si>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</si>
  <si>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</si>
  <si>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</si>
  <si>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</si>
  <si>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</si>
  <si>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</si>
  <si>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</si>
  <si>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</si>
  <si>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</si>
  <si>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</si>
  <si>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</si>
  <si>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</si>
  <si>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</si>
  <si>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</si>
  <si>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</si>
  <si>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</si>
  <si>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</si>
  <si>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</si>
  <si>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</si>
  <si>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</si>
  <si>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</si>
  <si>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</si>
  <si>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</si>
  <si>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</si>
  <si>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</si>
  <si>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</si>
  <si>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</si>
  <si>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</si>
  <si>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</si>
  <si>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</si>
  <si>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</si>
  <si>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</si>
  <si>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</si>
  <si>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</si>
  <si>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</si>
  <si>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</si>
  <si>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</si>
  <si>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</si>
  <si>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</si>
  <si>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</si>
  <si>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</si>
  <si>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</si>
  <si>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</si>
  <si>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</si>
  <si>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</si>
  <si>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</si>
  <si>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</si>
  <si>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</si>
  <si>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</si>
  <si>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</si>
  <si>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</si>
  <si>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</si>
  <si>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</si>
  <si>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</si>
  <si>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</si>
  <si>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</si>
  <si>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</si>
  <si>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</si>
  <si>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</si>
  <si>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</si>
  <si>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</si>
  <si>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</si>
  <si>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</si>
  <si>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</si>
  <si>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</si>
  <si>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</si>
  <si>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</si>
  <si>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</si>
  <si>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</si>
  <si>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</si>
  <si>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</si>
  <si>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</si>
  <si>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</si>
  <si>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</si>
  <si>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</si>
  <si>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</si>
  <si>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</si>
  <si>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</si>
  <si>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</si>
  <si>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</si>
  <si>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</si>
  <si>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</si>
  <si>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</si>
  <si>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</si>
  <si>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</si>
  <si>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</si>
  <si>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</si>
  <si>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</si>
  <si>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</si>
  <si>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</si>
  <si>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</si>
  <si>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</si>
  <si>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</si>
  <si>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</si>
  <si>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</si>
  <si>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</si>
  <si>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</si>
  <si>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</si>
  <si>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</si>
  <si>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</si>
  <si>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</si>
  <si>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</si>
  <si>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</si>
  <si>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</si>
  <si>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</si>
  <si>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</si>
  <si>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</si>
  <si>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</si>
  <si>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</si>
  <si>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</si>
  <si>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</si>
  <si>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</si>
  <si>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</si>
  <si>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</si>
  <si>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</si>
  <si>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</si>
  <si>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</si>
  <si>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</si>
  <si>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</si>
  <si>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</si>
  <si>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</si>
  <si>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</si>
  <si>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</si>
  <si>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</si>
  <si>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</si>
  <si>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</si>
  <si>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</si>
  <si>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</si>
  <si>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</si>
  <si>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</si>
  <si>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</si>
  <si>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</si>
  <si>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</si>
  <si>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</si>
  <si>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</si>
  <si>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</si>
  <si>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</si>
  <si>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</si>
  <si>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</si>
  <si>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</si>
  <si>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</si>
  <si>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</si>
  <si>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</si>
  <si>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</si>
  <si>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</si>
  <si>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</si>
  <si>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</si>
  <si>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</si>
  <si>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</si>
  <si>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</si>
  <si>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</si>
  <si>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</si>
  <si>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</si>
  <si>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</si>
  <si>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</si>
  <si>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</si>
  <si>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</si>
  <si>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</si>
  <si>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</si>
  <si>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</si>
  <si>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</si>
  <si>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</si>
  <si>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</si>
  <si>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</si>
  <si>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</si>
  <si>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</si>
  <si>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</si>
  <si>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</si>
  <si>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</si>
  <si>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</si>
  <si>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</si>
  <si>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</si>
  <si>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</si>
  <si>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</si>
  <si>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</si>
  <si>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</si>
  <si>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</si>
  <si>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</si>
  <si>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</si>
  <si>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</si>
  <si>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</si>
  <si>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</si>
  <si>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</si>
  <si>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</si>
  <si>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</si>
  <si>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</si>
  <si>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</si>
  <si>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</si>
  <si>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</si>
  <si>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</si>
  <si>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</si>
  <si>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</si>
  <si>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</si>
  <si>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</si>
  <si>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</si>
  <si>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</si>
  <si>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</si>
  <si>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</si>
  <si>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</si>
  <si>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</si>
  <si>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</si>
  <si>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</si>
  <si>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</si>
  <si>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</si>
  <si>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</si>
  <si>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</si>
  <si>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</si>
  <si>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</si>
  <si>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</si>
  <si>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</si>
  <si>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</si>
  <si>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</si>
  <si>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</si>
  <si>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</si>
  <si>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</si>
  <si>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</si>
  <si>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</si>
  <si>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</si>
  <si>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</si>
  <si>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</si>
  <si>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</si>
  <si>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</si>
  <si>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</si>
  <si>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</si>
  <si>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</si>
  <si>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</si>
  <si>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</si>
  <si>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</si>
  <si>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</si>
  <si>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</si>
  <si>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</si>
  <si>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</si>
  <si>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</si>
  <si>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</si>
  <si>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</si>
  <si>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</si>
  <si>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</si>
  <si>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</si>
  <si>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</si>
  <si>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</si>
  <si>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</si>
  <si>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</si>
  <si>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</si>
  <si>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</si>
  <si>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</si>
  <si>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</si>
  <si>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</si>
  <si>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</si>
  <si>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</si>
  <si>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</si>
  <si>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</si>
  <si>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</si>
  <si>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</si>
  <si>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</si>
  <si>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</si>
  <si>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</si>
  <si>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</si>
  <si>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</si>
  <si>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</si>
  <si>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</si>
  <si>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</si>
  <si>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</si>
  <si>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</si>
  <si>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</si>
  <si>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</si>
  <si>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</si>
  <si>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</si>
  <si>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</si>
  <si>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</si>
  <si>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</si>
  <si>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</si>
  <si>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</si>
  <si>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</si>
  <si>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</si>
  <si>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</si>
  <si>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</si>
  <si>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</si>
  <si>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</si>
  <si>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</si>
  <si>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</si>
  <si>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</si>
  <si>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</si>
  <si>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</si>
  <si>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</si>
  <si>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</si>
  <si>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</si>
  <si>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</si>
  <si>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</si>
  <si>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</si>
  <si>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</si>
  <si>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</si>
  <si>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</si>
  <si>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</si>
  <si>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</si>
  <si>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</si>
  <si>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</si>
  <si>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</si>
  <si>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</si>
  <si>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</si>
  <si>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</si>
  <si>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</si>
  <si>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</si>
  <si>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</si>
  <si>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</si>
  <si>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</si>
  <si>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</si>
  <si>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</si>
  <si>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</si>
  <si>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</si>
  <si>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</si>
  <si>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</si>
  <si>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</si>
  <si>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</si>
  <si>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</si>
  <si>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</si>
  <si>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</si>
  <si>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</si>
  <si>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</si>
  <si>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</si>
  <si>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</si>
  <si>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</si>
  <si>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</si>
  <si>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</si>
  <si>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</si>
  <si>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</si>
  <si>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</si>
  <si>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</si>
  <si>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</si>
  <si>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</si>
  <si>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</si>
  <si>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</si>
  <si>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</si>
  <si>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</si>
  <si>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</si>
  <si>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</si>
  <si>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</si>
  <si>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</si>
  <si>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</si>
  <si>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</si>
  <si>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</si>
  <si>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</si>
  <si>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</si>
  <si>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</si>
  <si>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</si>
  <si>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</si>
  <si>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</si>
  <si>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</si>
  <si>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</si>
  <si>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</si>
  <si>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</si>
  <si>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</si>
  <si>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</si>
  <si>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</si>
  <si>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</si>
  <si>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</si>
  <si>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</si>
  <si>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</si>
  <si>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</si>
  <si>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</si>
  <si>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</si>
  <si>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</si>
  <si>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</si>
  <si>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</si>
  <si>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</si>
  <si>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</si>
  <si>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</si>
  <si>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</si>
  <si>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</si>
  <si>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</si>
  <si>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</si>
  <si>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</si>
  <si>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</si>
  <si>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</si>
  <si>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</si>
  <si>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</si>
  <si>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</si>
  <si>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</si>
  <si>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</si>
  <si>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</si>
  <si>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</si>
  <si>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</si>
  <si>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</si>
  <si>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</si>
  <si>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</si>
  <si>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</si>
  <si>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</si>
  <si>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</si>
  <si>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</si>
  <si>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</si>
  <si>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</si>
  <si>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</si>
  <si>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</si>
  <si>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</si>
  <si>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</si>
  <si>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</si>
  <si>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</si>
  <si>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</si>
  <si>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</si>
  <si>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</si>
  <si>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</si>
  <si>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</si>
  <si>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</si>
  <si>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</si>
  <si>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</si>
  <si>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</si>
  <si>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</si>
  <si>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</si>
  <si>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</si>
  <si>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</si>
  <si>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</si>
  <si>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</si>
  <si>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</si>
  <si>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</si>
  <si>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</si>
  <si>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</si>
  <si>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</si>
  <si>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</si>
  <si>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</si>
  <si>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</si>
  <si>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</si>
  <si>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</si>
  <si>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</si>
  <si>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</si>
  <si>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</si>
  <si>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</si>
  <si>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</si>
  <si>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</si>
  <si>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</si>
  <si>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</si>
  <si>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</si>
  <si>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</si>
  <si>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</si>
  <si>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</si>
  <si>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</si>
  <si>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</si>
  <si>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</si>
  <si>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</si>
  <si>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</si>
  <si>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</si>
  <si>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</si>
  <si>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</si>
  <si>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</si>
  <si>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</si>
  <si>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</si>
  <si>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</si>
  <si>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</si>
  <si>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</si>
  <si>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</si>
  <si>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</si>
  <si>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</si>
  <si>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</si>
  <si>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</si>
  <si>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</si>
  <si>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</si>
  <si>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</si>
  <si>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</si>
  <si>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</si>
  <si>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</si>
  <si>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</si>
  <si>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</si>
  <si>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</si>
  <si>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</si>
  <si>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</si>
  <si>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</si>
  <si>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</si>
  <si>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</si>
  <si>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</si>
  <si>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</si>
  <si>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</si>
  <si>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</si>
  <si>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</si>
  <si>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</si>
  <si>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</si>
  <si>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</si>
  <si>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</si>
  <si>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</si>
  <si>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</si>
  <si>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</si>
  <si>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</si>
  <si>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</si>
  <si>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</si>
  <si>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</si>
  <si>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</si>
  <si>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</si>
  <si>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</si>
  <si>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</si>
  <si>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</si>
  <si>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</si>
  <si>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</si>
  <si>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</si>
  <si>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</si>
  <si>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</si>
  <si>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</si>
  <si>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</si>
  <si>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</si>
  <si>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</si>
  <si>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</si>
  <si>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</si>
  <si>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</si>
  <si>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</si>
  <si>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</si>
  <si>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</si>
  <si>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</si>
  <si>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</si>
  <si>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</si>
  <si>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</si>
  <si>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</si>
  <si>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</si>
  <si>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</si>
  <si>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</si>
  <si>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</si>
  <si>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</si>
  <si>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</si>
  <si>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</si>
  <si>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</si>
  <si>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</si>
  <si>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</si>
  <si>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</si>
  <si>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</si>
  <si>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</si>
  <si>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</si>
  <si>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</si>
  <si>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</si>
  <si>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</si>
  <si>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</si>
  <si>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</si>
  <si>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</si>
  <si>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</si>
  <si>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</si>
  <si>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</si>
  <si>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</si>
  <si>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</si>
  <si>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</si>
  <si>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</si>
  <si>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</si>
  <si>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</si>
  <si>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</si>
  <si>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</si>
  <si>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</si>
  <si>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</si>
  <si>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</si>
  <si>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</si>
  <si>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</si>
  <si>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</si>
  <si>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</si>
  <si>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</si>
  <si>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</si>
  <si>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</si>
  <si>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</si>
  <si>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</si>
  <si>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</si>
  <si>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</si>
  <si>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</si>
  <si>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</si>
  <si>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</si>
  <si>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</si>
  <si>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</si>
  <si>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</si>
  <si>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</si>
  <si>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</si>
  <si>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</si>
  <si>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</si>
  <si>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</si>
  <si>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</si>
  <si>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</si>
  <si>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</si>
  <si>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</si>
  <si>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</si>
  <si>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</si>
  <si>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</si>
  <si>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</si>
  <si>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</si>
  <si>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</si>
  <si>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</si>
  <si>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</si>
  <si>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</si>
  <si>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</si>
  <si>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</si>
  <si>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</si>
  <si>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</si>
  <si>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</si>
  <si>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</si>
  <si>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</si>
  <si>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</si>
  <si>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</si>
  <si>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</si>
  <si>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</si>
  <si>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</si>
  <si>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</si>
  <si>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</si>
  <si>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</si>
  <si>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</si>
  <si>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</si>
  <si>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</si>
  <si>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</si>
  <si>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</si>
  <si>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</si>
  <si>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</si>
  <si>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</si>
  <si>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</si>
  <si>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</si>
  <si>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</si>
  <si>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</si>
  <si>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</si>
  <si>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</si>
  <si>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</si>
  <si>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</si>
  <si>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</si>
  <si>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</si>
  <si>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</si>
  <si>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</si>
  <si>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</si>
  <si>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</si>
  <si>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</si>
  <si>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</si>
  <si>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</si>
  <si>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</si>
  <si>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</si>
  <si>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</si>
  <si>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</si>
  <si>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</si>
  <si>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</si>
  <si>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</si>
  <si>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</si>
  <si>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</si>
  <si>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</si>
  <si>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</si>
  <si>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</si>
  <si>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</si>
  <si>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</si>
  <si>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</si>
  <si>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</si>
  <si>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</si>
  <si>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</si>
  <si>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</si>
  <si>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</si>
  <si>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</si>
  <si>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</si>
  <si>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</si>
  <si>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</si>
  <si>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</si>
  <si>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</si>
  <si>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</si>
  <si>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</si>
  <si>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</si>
  <si>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</si>
  <si>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</si>
  <si>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</si>
  <si>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</si>
  <si>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</si>
  <si>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</si>
  <si>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</si>
  <si>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</si>
  <si>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</si>
  <si>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</si>
  <si>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</si>
  <si>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</si>
  <si>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</si>
  <si>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</si>
  <si>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</si>
  <si>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</si>
  <si>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</si>
  <si>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</si>
  <si>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</si>
  <si>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</si>
  <si>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</si>
  <si>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</si>
  <si>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</si>
  <si>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</si>
  <si>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</si>
  <si>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</si>
  <si>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</si>
  <si>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</si>
  <si>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</si>
  <si>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</si>
  <si>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</si>
  <si>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</si>
  <si>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</si>
  <si>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</si>
  <si>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</si>
  <si>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</si>
  <si>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</si>
  <si>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</si>
  <si>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</si>
  <si>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</si>
  <si>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</si>
  <si>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</si>
  <si>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</si>
  <si>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</si>
  <si>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</si>
  <si>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</si>
  <si>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</si>
  <si>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</si>
  <si>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</si>
  <si>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</si>
  <si>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</si>
  <si>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</si>
  <si>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</si>
  <si>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</si>
  <si>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</si>
  <si>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</si>
  <si>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</si>
  <si>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</si>
  <si>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</si>
  <si>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</si>
  <si>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</si>
  <si>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</si>
  <si>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</si>
  <si>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</si>
  <si>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</si>
  <si>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</si>
  <si>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</si>
  <si>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</si>
  <si>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</si>
  <si>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</si>
  <si>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</si>
  <si>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</si>
  <si>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</si>
  <si>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</si>
  <si>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</si>
  <si>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</si>
  <si>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</si>
  <si>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</si>
  <si>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</si>
  <si>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</si>
  <si>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</si>
  <si>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</si>
  <si>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</si>
  <si>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</si>
  <si>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</si>
  <si>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</si>
  <si>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</si>
  <si>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</si>
  <si>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</si>
  <si>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</si>
  <si>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</si>
  <si>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</si>
  <si>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</si>
  <si>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</si>
  <si>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</si>
  <si>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</si>
  <si>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</si>
  <si>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</si>
  <si>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</si>
  <si>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</si>
  <si>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</si>
  <si>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</si>
  <si>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</si>
  <si>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</si>
  <si>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</si>
  <si>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</si>
  <si>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</si>
  <si>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</si>
  <si>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</si>
  <si>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</si>
  <si>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</si>
  <si>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</si>
  <si>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</si>
  <si>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</si>
  <si>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</si>
  <si>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</si>
  <si>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</si>
  <si>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</si>
  <si>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</si>
  <si>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</si>
  <si>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</si>
  <si>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</si>
  <si>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</si>
  <si>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</si>
  <si>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</si>
  <si>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</si>
  <si>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</si>
  <si>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</si>
  <si>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</si>
  <si>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</si>
  <si>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</si>
  <si>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</si>
  <si>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</si>
  <si>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</si>
  <si>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</si>
  <si>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</si>
  <si>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</si>
  <si>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</si>
  <si>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</si>
  <si>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</si>
  <si>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</si>
  <si>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</si>
  <si>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</si>
  <si>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</si>
  <si>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</si>
  <si>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</si>
  <si>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</si>
  <si>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</si>
  <si>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</si>
  <si>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</si>
  <si>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</si>
  <si>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</si>
  <si>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</si>
  <si>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</si>
  <si>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</si>
  <si>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</si>
  <si>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</si>
  <si>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</si>
  <si>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</si>
  <si>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</si>
  <si>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</si>
  <si>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</si>
  <si>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</si>
  <si>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</si>
  <si>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</si>
  <si>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</si>
  <si>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</si>
  <si>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</si>
  <si>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</si>
  <si>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</si>
  <si>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</si>
  <si>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</si>
  <si>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</si>
  <si>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</si>
  <si>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</si>
  <si>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</si>
  <si>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</si>
  <si>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</si>
  <si>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</si>
  <si>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</si>
  <si>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</si>
  <si>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</si>
  <si>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</si>
  <si>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</si>
  <si>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</si>
  <si>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</si>
  <si>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</si>
  <si>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</si>
  <si>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</si>
  <si>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</si>
  <si>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</si>
  <si>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</si>
  <si>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</si>
  <si>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</si>
  <si>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</si>
  <si>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</si>
  <si>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</si>
  <si>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</si>
  <si>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</si>
  <si>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</si>
  <si>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</si>
  <si>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</si>
  <si>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</si>
  <si>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</si>
  <si>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</si>
  <si>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</si>
  <si>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</si>
  <si>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</si>
  <si>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</si>
  <si>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</si>
  <si>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</si>
  <si>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</si>
  <si>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</si>
  <si>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</si>
  <si>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</si>
  <si>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</si>
  <si>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</si>
  <si>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</si>
  <si>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</si>
  <si>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</si>
  <si>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</si>
  <si>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</si>
  <si>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</si>
  <si>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</si>
  <si>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</si>
  <si>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</si>
  <si>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</si>
  <si>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</si>
  <si>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</si>
  <si>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</si>
  <si>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</si>
  <si>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</si>
  <si>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</si>
  <si>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</si>
  <si>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</si>
  <si>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</si>
  <si>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</si>
  <si>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</si>
  <si>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</si>
  <si>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</si>
  <si>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</si>
  <si>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</si>
  <si>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</si>
  <si>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</si>
  <si>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</si>
  <si>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</si>
  <si>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</si>
  <si>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</si>
  <si>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</si>
  <si>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</si>
  <si>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</si>
  <si>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</si>
  <si>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</si>
  <si>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</si>
  <si>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</si>
  <si>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</si>
  <si>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</si>
  <si>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</si>
  <si>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</si>
  <si>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</si>
  <si>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</si>
  <si>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</si>
  <si>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</si>
  <si>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</si>
  <si>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</si>
  <si>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</si>
  <si>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</si>
  <si>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</si>
  <si>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</si>
  <si>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</si>
  <si>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</si>
  <si>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</si>
  <si>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</si>
  <si>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</si>
  <si>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</si>
  <si>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</si>
  <si>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</si>
  <si>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</si>
  <si>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</si>
  <si>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</si>
  <si>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</si>
  <si>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</si>
  <si>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</si>
  <si>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</si>
  <si>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</si>
  <si>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</si>
  <si>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</si>
  <si>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</si>
  <si>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</si>
  <si>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</si>
  <si>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</si>
  <si>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</si>
  <si>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</si>
  <si>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</si>
  <si>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</si>
  <si>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</si>
  <si>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</si>
  <si>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</si>
  <si>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</si>
  <si>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</si>
  <si>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</si>
  <si>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</si>
  <si>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</si>
  <si>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</si>
  <si>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</si>
  <si>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</si>
  <si>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</si>
  <si>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</si>
  <si>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</si>
  <si>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</si>
  <si>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</si>
  <si>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</si>
  <si>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</si>
  <si>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</si>
  <si>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</si>
  <si>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</si>
  <si>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</si>
  <si>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</si>
  <si>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</si>
  <si>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</si>
  <si>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</si>
  <si>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</si>
  <si>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</si>
  <si>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</si>
  <si>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</si>
  <si>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</si>
  <si>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</si>
  <si>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</si>
  <si>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</si>
  <si>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</si>
  <si>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</si>
  <si>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</si>
  <si>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</si>
  <si>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</si>
  <si>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</si>
  <si>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</si>
  <si>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</si>
  <si>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</si>
  <si>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</si>
  <si>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</si>
  <si>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</si>
  <si>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</si>
  <si>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</si>
  <si>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</si>
  <si>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</si>
  <si>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</si>
  <si>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</si>
  <si>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</si>
  <si>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</si>
  <si>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</si>
  <si>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</si>
  <si>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</si>
  <si>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</si>
  <si>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</si>
  <si>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</si>
  <si>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</si>
  <si>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</si>
  <si>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</si>
  <si>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</si>
  <si>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</si>
  <si>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</si>
  <si>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</si>
  <si>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</si>
  <si>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</si>
  <si>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</si>
  <si>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</si>
  <si>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</si>
  <si>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</si>
  <si>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</si>
  <si>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</si>
  <si>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</si>
  <si>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</si>
  <si>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</si>
  <si>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</si>
  <si>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</si>
  <si>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</si>
  <si>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</si>
  <si>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</si>
  <si>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</si>
  <si>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</si>
  <si>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</si>
  <si>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</si>
  <si>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</si>
  <si>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</si>
  <si>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</si>
  <si>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</si>
  <si>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</si>
  <si>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</si>
  <si>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</si>
  <si>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</si>
  <si>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</si>
  <si>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</si>
  <si>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</si>
  <si>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</si>
  <si>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</si>
  <si>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</si>
  <si>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</si>
  <si>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</si>
  <si>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</si>
  <si>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</si>
  <si>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</si>
  <si>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</si>
  <si>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</si>
  <si>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</si>
  <si>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</si>
  <si>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</si>
  <si>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</si>
  <si>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</si>
  <si>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</si>
  <si>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</si>
  <si>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</si>
  <si>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</si>
  <si>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</si>
  <si>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</si>
  <si>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</si>
  <si>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</si>
  <si>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</si>
  <si>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</si>
  <si>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</si>
  <si>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</si>
  <si>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</si>
  <si>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</si>
  <si>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</si>
  <si>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</si>
  <si>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</si>
  <si>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</si>
  <si>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</si>
  <si>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</si>
  <si>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</si>
  <si>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</si>
  <si>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</si>
  <si>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</si>
  <si>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</si>
  <si>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</si>
  <si>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</si>
  <si>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</si>
  <si>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</si>
  <si>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</si>
  <si>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</si>
  <si>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</si>
  <si>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</si>
  <si>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</si>
  <si>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</si>
  <si>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</si>
  <si>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</si>
  <si>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</si>
  <si>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</si>
  <si>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</si>
  <si>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</si>
  <si>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</si>
  <si>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</si>
  <si>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</si>
  <si>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</si>
  <si>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</si>
  <si>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</si>
  <si>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</si>
  <si>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</si>
  <si>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</si>
  <si>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</si>
  <si>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</si>
  <si>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</si>
  <si>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</si>
  <si>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</si>
  <si>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</si>
  <si>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</si>
  <si>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</si>
  <si>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</si>
  <si>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</si>
  <si>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</si>
  <si>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</si>
  <si>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</si>
  <si>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</si>
  <si>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</si>
  <si>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</si>
  <si>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</si>
  <si>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</si>
  <si>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</si>
  <si>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</si>
  <si>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</si>
  <si>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</si>
  <si>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</si>
  <si>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</si>
  <si>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</si>
  <si>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</si>
  <si>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</si>
  <si>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</si>
  <si>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</si>
  <si>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</si>
  <si>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</si>
  <si>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</si>
  <si>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</si>
  <si>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</si>
  <si>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</si>
  <si>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</si>
  <si>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</si>
  <si>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</si>
  <si>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</si>
  <si>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</si>
  <si>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</si>
  <si>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</si>
  <si>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</si>
  <si>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</si>
  <si>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</si>
  <si>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</si>
  <si>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</si>
  <si>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</si>
  <si>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</si>
  <si>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</si>
  <si>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</si>
  <si>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</si>
  <si>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</si>
  <si>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</si>
  <si>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</si>
  <si>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</si>
  <si>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</si>
  <si>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</si>
  <si>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</si>
  <si>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</si>
  <si>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</si>
  <si>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</si>
  <si>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</si>
  <si>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</si>
  <si>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</si>
  <si>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</si>
  <si>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</si>
  <si>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</si>
  <si>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</si>
  <si>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</si>
  <si>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</si>
  <si>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</si>
  <si>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</si>
  <si>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</si>
  <si>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</si>
  <si>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</si>
  <si>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</si>
  <si>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</si>
  <si>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</si>
  <si>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</si>
  <si>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</si>
  <si>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</si>
  <si>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</si>
  <si>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</si>
  <si>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</si>
  <si>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</si>
  <si>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</si>
  <si>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</si>
  <si>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</si>
  <si>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</si>
  <si>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</si>
  <si>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</si>
  <si>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</si>
  <si>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</si>
  <si>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</si>
  <si>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</si>
  <si>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</si>
  <si>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</si>
  <si>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</si>
  <si>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</si>
  <si>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</si>
  <si>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</si>
  <si>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</si>
  <si>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</si>
  <si>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</si>
  <si>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</si>
  <si>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</si>
  <si>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</si>
  <si>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</si>
  <si>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</si>
  <si>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</si>
  <si>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</si>
  <si>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</si>
  <si>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</si>
  <si>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</si>
  <si>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</si>
  <si>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</si>
  <si>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</si>
  <si>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</si>
  <si>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</si>
  <si>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</si>
  <si>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</si>
  <si>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</si>
  <si>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</si>
  <si>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</si>
  <si>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</si>
  <si>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</si>
  <si>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</si>
  <si>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</si>
  <si>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</si>
  <si>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</si>
  <si>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</si>
  <si>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</si>
  <si>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</si>
  <si>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</si>
  <si>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</si>
  <si>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</si>
  <si>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</si>
  <si>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</si>
  <si>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</si>
  <si>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</si>
  <si>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</si>
  <si>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</si>
  <si>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</si>
  <si>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</si>
  <si>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</si>
  <si>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</si>
  <si>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</si>
  <si>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</si>
  <si>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</si>
  <si>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</si>
  <si>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</si>
  <si>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</si>
  <si>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</si>
  <si>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</si>
  <si>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</si>
  <si>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</si>
  <si>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</si>
  <si>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</si>
  <si>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</si>
  <si>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</si>
  <si>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</si>
  <si>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</si>
  <si>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</si>
  <si>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</si>
  <si>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</si>
  <si>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</si>
  <si>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</si>
  <si>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</si>
  <si>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</si>
  <si>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</si>
  <si>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</si>
  <si>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</si>
  <si>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</si>
  <si>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</si>
  <si>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</si>
  <si>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</si>
  <si>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</si>
  <si>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</si>
  <si>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</si>
  <si>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</si>
  <si>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</si>
  <si>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</si>
  <si>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</si>
  <si>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</si>
  <si>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</si>
  <si>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</si>
  <si>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</si>
  <si>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</si>
  <si>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</si>
  <si>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</si>
  <si>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</si>
  <si>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</si>
  <si>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</si>
  <si>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</si>
  <si>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</si>
  <si>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</si>
  <si>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</si>
  <si>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</si>
  <si>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</si>
  <si>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</si>
  <si>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</si>
  <si>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</si>
  <si>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</si>
  <si>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</si>
  <si>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</si>
  <si>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</si>
  <si>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</si>
  <si>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</si>
  <si>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</si>
  <si>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</si>
  <si>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</si>
  <si>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</si>
  <si>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</si>
  <si>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</si>
  <si>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</si>
  <si>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</si>
  <si>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</si>
  <si>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</si>
  <si>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</si>
  <si>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</si>
  <si>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</si>
  <si>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</si>
  <si>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</si>
  <si>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</si>
  <si>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</si>
  <si>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</si>
  <si>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</si>
  <si>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</si>
  <si>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</si>
  <si>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</si>
  <si>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</si>
  <si>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</si>
  <si>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</si>
  <si>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</si>
  <si>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</si>
  <si>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</si>
  <si>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</si>
  <si>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</si>
  <si>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</si>
  <si>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</si>
  <si>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</si>
  <si>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</si>
  <si>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</si>
  <si>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</si>
  <si>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</si>
  <si>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</si>
  <si>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</si>
  <si>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</si>
  <si>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</si>
  <si>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</si>
  <si>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</si>
  <si>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</si>
  <si>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</si>
  <si>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</si>
  <si>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</si>
  <si>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</si>
  <si>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</si>
  <si>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</si>
  <si>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</si>
  <si>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</si>
  <si>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</si>
  <si>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</si>
  <si>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</si>
  <si>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</si>
  <si>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</si>
  <si>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</si>
  <si>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</si>
  <si>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</si>
  <si>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</si>
  <si>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</si>
  <si>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</si>
  <si>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</si>
  <si>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</si>
  <si>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</si>
  <si>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</si>
  <si>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</si>
  <si>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</si>
  <si>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</si>
  <si>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</si>
  <si>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</si>
  <si>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</si>
  <si>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</si>
  <si>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</si>
  <si>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</si>
  <si>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</si>
  <si>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</si>
  <si>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</si>
  <si>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</si>
  <si>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</si>
  <si>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</si>
  <si>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</si>
  <si>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</si>
  <si>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</si>
  <si>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</si>
  <si>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</si>
  <si>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</si>
  <si>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</si>
  <si>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</si>
  <si>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</si>
  <si>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</si>
  <si>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</si>
  <si>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</si>
  <si>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</si>
  <si>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</si>
  <si>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</si>
  <si>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</si>
  <si>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</si>
  <si>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</si>
  <si>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</si>
  <si>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</si>
  <si>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</si>
  <si>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</si>
  <si>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</si>
  <si>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</si>
  <si>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</si>
  <si>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</si>
  <si>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</si>
  <si>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</si>
  <si>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</si>
  <si>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</si>
  <si>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</si>
  <si>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</si>
  <si>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</si>
  <si>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</si>
  <si>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</si>
  <si>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</si>
  <si>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</si>
  <si>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</si>
  <si>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</si>
  <si>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</si>
  <si>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</si>
  <si>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</si>
  <si>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</si>
  <si>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</si>
  <si>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</si>
  <si>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</si>
  <si>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</si>
  <si>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</si>
  <si>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</si>
  <si>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</si>
  <si>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</si>
  <si>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</si>
  <si>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</si>
  <si>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</si>
  <si>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</si>
  <si>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</si>
  <si>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</si>
  <si>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</si>
  <si>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</si>
  <si>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</si>
  <si>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</si>
  <si>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</si>
  <si>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</si>
  <si>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</si>
  <si>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</si>
  <si>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</si>
  <si>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</si>
  <si>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</si>
  <si>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</si>
  <si>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</si>
  <si>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</si>
  <si>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</si>
  <si>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</si>
  <si>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</si>
  <si>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</si>
  <si>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</si>
  <si>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</si>
  <si>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</si>
  <si>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</si>
  <si>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</si>
  <si>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</si>
  <si>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</si>
  <si>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</si>
  <si>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</si>
  <si>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</si>
  <si>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</si>
  <si>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</si>
  <si>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</si>
  <si>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</si>
  <si>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</si>
  <si>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</si>
  <si>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</si>
  <si>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</si>
  <si>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</si>
  <si>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</si>
  <si>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</si>
  <si>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</si>
  <si>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</si>
  <si>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</si>
  <si>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</si>
  <si>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</si>
  <si>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</si>
  <si>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</si>
  <si>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</si>
  <si>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</si>
  <si>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</si>
  <si>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</si>
  <si>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</si>
  <si>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</si>
  <si>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</si>
  <si>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</si>
  <si>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</si>
  <si>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</si>
  <si>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</si>
  <si>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</si>
  <si>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</si>
  <si>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</si>
  <si>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</si>
  <si>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</si>
  <si>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</si>
  <si>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</si>
  <si>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</si>
  <si>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</si>
  <si>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</si>
  <si>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</si>
  <si>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</si>
  <si>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</si>
  <si>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</si>
  <si>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</si>
  <si>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</si>
  <si>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</si>
  <si>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</si>
  <si>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</si>
  <si>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</si>
  <si>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</si>
  <si>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</si>
  <si>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</si>
  <si>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</si>
  <si>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</si>
  <si>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</si>
  <si>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</si>
  <si>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</si>
  <si>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</si>
  <si>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</si>
  <si>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</si>
  <si>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</si>
  <si>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</si>
  <si>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</si>
  <si>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</si>
  <si>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</si>
  <si>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</si>
  <si>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</si>
  <si>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</si>
  <si>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</si>
  <si>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</si>
  <si>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</si>
  <si>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</si>
  <si>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</si>
  <si>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</si>
  <si>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</si>
  <si>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</si>
  <si>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</si>
  <si>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</si>
  <si>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</si>
  <si>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</si>
  <si>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</si>
  <si>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</si>
  <si>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</si>
  <si>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</si>
  <si>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</si>
  <si>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</si>
  <si>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</si>
  <si>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</si>
  <si>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</si>
  <si>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</si>
  <si>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</si>
  <si>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</si>
  <si>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</si>
  <si>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</si>
  <si>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</si>
  <si>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</si>
  <si>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</si>
  <si>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</si>
  <si>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</si>
  <si>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</si>
  <si>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</si>
  <si>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</si>
  <si>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</si>
  <si>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</si>
  <si>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</si>
  <si>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</si>
  <si>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</si>
  <si>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</si>
  <si>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</si>
  <si>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</si>
  <si>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</si>
  <si>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</si>
  <si>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</si>
  <si>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</si>
  <si>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</si>
  <si>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</si>
  <si>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</si>
  <si>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</si>
  <si>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</si>
  <si>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</si>
  <si>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</si>
  <si>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</si>
  <si>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</si>
  <si>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</si>
  <si>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</si>
  <si>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</si>
  <si>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</si>
  <si>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</si>
  <si>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</si>
  <si>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</si>
  <si>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</si>
  <si>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</si>
  <si>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</si>
  <si>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</si>
  <si>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</si>
  <si>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</si>
  <si>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</si>
  <si>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</si>
  <si>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</si>
  <si>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</si>
  <si>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</si>
  <si>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</si>
  <si>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</si>
  <si>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</si>
  <si>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</si>
  <si>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</si>
  <si>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</si>
  <si>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</si>
  <si>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</si>
  <si>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</si>
  <si>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</si>
  <si>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</si>
  <si>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</si>
  <si>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</si>
  <si>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</si>
  <si>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</si>
  <si>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</si>
  <si>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</si>
  <si>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</si>
  <si>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</si>
  <si>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</si>
  <si>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</si>
  <si>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</si>
  <si>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</si>
  <si>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</si>
  <si>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</si>
  <si>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</si>
  <si>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</si>
  <si>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</si>
  <si>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</si>
  <si>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</si>
  <si>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</si>
  <si>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</si>
  <si>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</si>
  <si>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</si>
  <si>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</si>
  <si>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</si>
  <si>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</si>
  <si>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</si>
  <si>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</si>
  <si>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</si>
  <si>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</si>
  <si>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</si>
  <si>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</si>
  <si>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</si>
  <si>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</si>
  <si>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</si>
  <si>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</si>
  <si>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</si>
  <si>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</si>
  <si>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</si>
  <si>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</si>
  <si>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</si>
  <si>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</si>
  <si>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</si>
  <si>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</si>
  <si>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</si>
  <si>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</si>
  <si>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</si>
  <si>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</si>
  <si>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</si>
  <si>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</si>
  <si>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</si>
  <si>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</si>
  <si>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</si>
  <si>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</si>
  <si>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</si>
  <si>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</si>
  <si>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</si>
  <si>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</si>
  <si>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</si>
  <si>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</si>
  <si>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</si>
  <si>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</si>
  <si>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</si>
  <si>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</si>
  <si>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</si>
  <si>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</si>
  <si>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</si>
  <si>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</si>
  <si>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</si>
  <si>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</si>
  <si>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</si>
  <si>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</si>
  <si>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</si>
  <si>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</si>
  <si>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</si>
  <si>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</si>
  <si>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</si>
  <si>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</si>
  <si>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</si>
  <si>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</si>
  <si>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</si>
  <si>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</si>
  <si>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</si>
  <si>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</si>
  <si>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</si>
  <si>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</si>
  <si>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</si>
  <si>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</si>
  <si>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</si>
  <si>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</si>
  <si>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</si>
  <si>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</si>
  <si>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</si>
  <si>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</si>
  <si>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</si>
  <si>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</si>
  <si>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</si>
  <si>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</si>
  <si>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</si>
  <si>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</si>
  <si>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</si>
  <si>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</si>
  <si>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</si>
  <si>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</si>
  <si>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</si>
  <si>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</si>
  <si>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</si>
  <si>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</si>
  <si>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</si>
  <si>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</si>
  <si>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</si>
  <si>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</si>
  <si>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</si>
  <si>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</si>
  <si>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</si>
  <si>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</si>
  <si>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</si>
  <si>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</si>
  <si>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</si>
  <si>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</si>
  <si>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</si>
  <si>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</si>
  <si>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</si>
  <si>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</si>
  <si>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</si>
  <si>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</si>
  <si>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</si>
  <si>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</si>
  <si>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</si>
  <si>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</si>
  <si>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</si>
  <si>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</si>
  <si>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</si>
  <si>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</si>
  <si>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</si>
  <si>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</si>
  <si>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</si>
  <si>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</si>
  <si>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</si>
  <si>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</si>
  <si>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</si>
  <si>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</si>
  <si>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</si>
  <si>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</si>
  <si>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</si>
  <si>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</si>
  <si>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</si>
  <si>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</si>
  <si>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</si>
  <si>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</si>
  <si>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</si>
  <si>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</si>
  <si>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</si>
  <si>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</si>
  <si>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</si>
  <si>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</si>
  <si>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</si>
  <si>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</si>
  <si>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</si>
  <si>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</si>
  <si>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</si>
  <si>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</si>
  <si>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</si>
  <si>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</si>
  <si>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</si>
  <si>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</si>
  <si>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</si>
  <si>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</si>
  <si>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</si>
  <si>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</si>
  <si>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</si>
  <si>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</si>
  <si>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</si>
  <si>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</si>
  <si>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</si>
  <si>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</si>
  <si>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</si>
  <si>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</si>
  <si>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</si>
  <si>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</si>
  <si>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</si>
  <si>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</si>
  <si>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</si>
  <si>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</si>
  <si>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</si>
  <si>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</si>
  <si>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</si>
  <si>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</si>
  <si>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</si>
  <si>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</si>
  <si>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</si>
  <si>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</si>
  <si>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</si>
  <si>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</si>
  <si>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</si>
  <si>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</si>
  <si>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</si>
  <si>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</si>
  <si>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</si>
  <si>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</si>
  <si>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</si>
  <si>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</si>
  <si>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</si>
  <si>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</si>
  <si>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</si>
  <si>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</si>
  <si>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</si>
  <si>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</si>
  <si>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</si>
  <si>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</si>
  <si>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</si>
  <si>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</si>
  <si>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</si>
  <si>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</si>
  <si>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</si>
  <si>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</si>
  <si>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</si>
  <si>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</si>
  <si>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</si>
  <si>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</si>
  <si>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</si>
  <si>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</si>
  <si>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</si>
  <si>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</si>
  <si>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</si>
  <si>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</si>
  <si>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</si>
  <si>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</si>
  <si>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</si>
  <si>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</si>
  <si>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</si>
  <si>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</si>
  <si>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</si>
  <si>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</si>
  <si>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</si>
  <si>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</si>
  <si>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</si>
  <si>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</si>
  <si>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</si>
  <si>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</si>
  <si>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</si>
  <si>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</si>
  <si>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</si>
  <si>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</si>
  <si>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</si>
  <si>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</si>
  <si>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</si>
  <si>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</si>
  <si>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</si>
  <si>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</si>
  <si>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</si>
  <si>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</si>
  <si>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</si>
  <si>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</si>
  <si>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</si>
  <si>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</si>
  <si>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</si>
  <si>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</si>
  <si>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</si>
  <si>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</si>
  <si>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</si>
  <si>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</si>
  <si>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</si>
  <si>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</si>
  <si>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</si>
  <si>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</si>
  <si>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</si>
  <si>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</si>
  <si>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</si>
  <si>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</si>
  <si>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</si>
  <si>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</si>
  <si>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</si>
  <si>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</si>
  <si>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</si>
  <si>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</si>
  <si>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</si>
  <si>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</si>
  <si>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</si>
  <si>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</si>
  <si>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</si>
  <si>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</si>
  <si>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</si>
  <si>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</si>
  <si>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</si>
  <si>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</si>
  <si>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</si>
  <si>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</si>
  <si>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</si>
  <si>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</si>
  <si>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</si>
  <si>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</si>
  <si>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</si>
  <si>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</si>
  <si>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</si>
  <si>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</si>
  <si>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</si>
  <si>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</si>
  <si>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</si>
  <si>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</si>
  <si>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</si>
  <si>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</si>
  <si>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</si>
  <si>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</si>
  <si>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</si>
  <si>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</si>
  <si>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</si>
  <si>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</si>
  <si>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</si>
  <si>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</si>
  <si>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</si>
  <si>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</si>
  <si>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</si>
  <si>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</si>
  <si>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</si>
  <si>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</si>
  <si>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</si>
  <si>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</si>
  <si>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</si>
  <si>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</si>
  <si>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</si>
  <si>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</si>
  <si>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</si>
  <si>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</si>
  <si>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</si>
  <si>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</si>
  <si>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</si>
  <si>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</si>
  <si>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</si>
  <si>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</si>
  <si>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</si>
  <si>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</si>
  <si>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</si>
  <si>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</si>
  <si>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</si>
  <si>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</si>
  <si>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</si>
  <si>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</si>
  <si>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</si>
  <si>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</si>
  <si>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</si>
  <si>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</si>
  <si>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</si>
  <si>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</si>
  <si>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</si>
  <si>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</si>
  <si>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</si>
  <si>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</si>
  <si>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</si>
  <si>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</si>
  <si>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</si>
  <si>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</si>
  <si>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</si>
  <si>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</si>
  <si>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</si>
  <si>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</si>
  <si>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</si>
  <si>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</si>
  <si>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</si>
  <si>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</si>
  <si>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</si>
  <si>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</si>
  <si>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</si>
  <si>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</si>
  <si>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</si>
  <si>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</si>
  <si>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</si>
  <si>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</si>
  <si>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</si>
  <si>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</si>
  <si>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</si>
  <si>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</si>
  <si>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</si>
  <si>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</si>
  <si>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</si>
  <si>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</si>
  <si>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</si>
  <si>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</si>
  <si>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</si>
  <si>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</si>
  <si>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</si>
  <si>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</si>
  <si>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</si>
  <si>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</si>
  <si>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</si>
  <si>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</si>
  <si>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</si>
  <si>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</si>
  <si>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</si>
  <si>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</si>
  <si>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</si>
  <si>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</si>
  <si>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</si>
  <si>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</si>
  <si>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</si>
  <si>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</si>
  <si>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</si>
  <si>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</si>
  <si>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</si>
  <si>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</si>
  <si>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</si>
  <si>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</si>
  <si>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</si>
  <si>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</si>
  <si>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</si>
  <si>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</si>
  <si>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</si>
  <si>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</si>
  <si>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</si>
  <si>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</si>
  <si>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</si>
  <si>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</si>
  <si>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</si>
  <si>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</si>
  <si>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</si>
  <si>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</si>
  <si>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</si>
  <si>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</si>
  <si>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</si>
  <si>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</si>
  <si>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</si>
  <si>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</si>
  <si>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</si>
  <si>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</si>
  <si>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</si>
  <si>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</si>
  <si>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</si>
  <si>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</si>
  <si>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</si>
  <si>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</si>
  <si>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</si>
  <si>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</si>
  <si>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</si>
  <si>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</si>
  <si>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</si>
  <si>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</si>
  <si>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</si>
  <si>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</si>
  <si>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</si>
  <si>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</si>
  <si>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</si>
  <si>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</si>
  <si>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</si>
  <si>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</si>
  <si>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</si>
  <si>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</si>
  <si>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</si>
  <si>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</si>
  <si>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</si>
  <si>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</si>
  <si>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</si>
  <si>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</si>
  <si>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</si>
  <si>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</si>
  <si>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</si>
  <si>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</si>
  <si>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</si>
  <si>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</si>
  <si>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</si>
  <si>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</si>
  <si>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</si>
  <si>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</si>
  <si>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</si>
  <si>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</si>
  <si>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</si>
  <si>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</si>
  <si>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</si>
  <si>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</si>
  <si>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</si>
  <si>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</si>
  <si>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</si>
  <si>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</si>
  <si>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</si>
  <si>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</si>
  <si>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</si>
  <si>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</si>
  <si>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</si>
  <si>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</si>
  <si>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</si>
  <si>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</si>
  <si>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</si>
  <si>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</si>
  <si>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</si>
  <si>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</si>
  <si>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</si>
  <si>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</si>
  <si>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</si>
  <si>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</si>
  <si>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</si>
  <si>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</si>
  <si>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</si>
  <si>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</si>
  <si>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</si>
  <si>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</si>
  <si>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</si>
  <si>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</si>
  <si>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</si>
  <si>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</si>
  <si>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</si>
  <si>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</si>
  <si>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</si>
  <si>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</si>
  <si>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</si>
  <si>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</si>
  <si>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</si>
  <si>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</si>
  <si>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</si>
  <si>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</si>
  <si>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</si>
  <si>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</si>
  <si>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</si>
  <si>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</si>
  <si>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</si>
  <si>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</si>
  <si>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</si>
  <si>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</si>
  <si>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</si>
  <si>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</si>
  <si>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</si>
  <si>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</si>
  <si>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</si>
  <si>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</si>
  <si>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</si>
  <si>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</si>
  <si>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</si>
  <si>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</si>
  <si>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</si>
  <si>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</si>
  <si>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</si>
  <si>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</si>
  <si>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</si>
  <si>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</si>
  <si>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</si>
  <si>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</si>
  <si>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</si>
  <si>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</si>
  <si>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</si>
  <si>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</si>
  <si>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</si>
  <si>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</si>
  <si>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</si>
  <si>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</si>
  <si>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</si>
  <si>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</si>
  <si>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</si>
  <si>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</si>
  <si>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</si>
  <si>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</si>
  <si>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</si>
  <si>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</si>
  <si>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</si>
  <si>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</si>
  <si>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</si>
  <si>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</si>
  <si>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</si>
  <si>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</si>
  <si>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</si>
  <si>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</si>
  <si>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</si>
  <si>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</si>
  <si>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</si>
  <si>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</si>
  <si>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</si>
  <si>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</si>
  <si>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</si>
  <si>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</si>
  <si>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</si>
  <si>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</si>
  <si>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</si>
  <si>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</si>
  <si>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</si>
  <si>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</si>
  <si>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</si>
  <si>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</si>
  <si>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</si>
  <si>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</si>
  <si>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</si>
  <si>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</si>
  <si>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</si>
  <si>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</si>
  <si>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</si>
  <si>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</si>
  <si>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</si>
  <si>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</si>
  <si>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</si>
  <si>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</si>
  <si>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</si>
  <si>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</si>
  <si>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</si>
  <si>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</si>
  <si>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</si>
  <si>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</si>
  <si>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</si>
  <si>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</si>
  <si>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</si>
  <si>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</si>
  <si>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</si>
  <si>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</si>
  <si>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</si>
  <si>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</si>
  <si>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</si>
  <si>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</si>
  <si>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</si>
  <si>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</si>
  <si>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</si>
  <si>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</si>
  <si>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</si>
  <si>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</si>
  <si>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</si>
  <si>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</si>
  <si>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</si>
  <si>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</si>
  <si>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</si>
  <si>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</si>
  <si>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</si>
  <si>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</si>
  <si>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</si>
  <si>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</si>
  <si>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</si>
  <si>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</si>
  <si>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</si>
  <si>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</si>
  <si>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</si>
  <si>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</si>
  <si>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</si>
  <si>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</si>
  <si>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</si>
  <si>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</si>
  <si>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</si>
  <si>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</si>
  <si>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</si>
  <si>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</si>
  <si>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</si>
  <si>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</si>
  <si>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</si>
  <si>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</si>
  <si>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</si>
  <si>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</si>
  <si>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</si>
  <si>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</si>
  <si>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</si>
  <si>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</si>
  <si>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</si>
  <si>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</si>
  <si>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</si>
  <si>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</si>
  <si>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</si>
  <si>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</si>
  <si>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</si>
  <si>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</si>
  <si>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</si>
  <si>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</si>
  <si>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</si>
  <si>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</si>
  <si>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</si>
  <si>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</si>
  <si>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</si>
  <si>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</si>
  <si>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</si>
  <si>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</si>
  <si>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</si>
  <si>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</si>
  <si>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</si>
  <si>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</si>
  <si>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</si>
  <si>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</si>
  <si>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</si>
  <si>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</si>
  <si>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</si>
  <si>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</si>
  <si>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</si>
  <si>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</si>
  <si>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</si>
  <si>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</si>
  <si>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</si>
  <si>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</si>
  <si>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</si>
  <si>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</si>
  <si>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</si>
  <si>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</si>
  <si>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</si>
  <si>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</si>
  <si>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</si>
  <si>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</si>
  <si>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</si>
  <si>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</si>
  <si>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</si>
  <si>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</si>
  <si>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</si>
  <si>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</si>
  <si>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</si>
  <si>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</si>
  <si>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</si>
  <si>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</si>
  <si>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</si>
  <si>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</si>
  <si>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</si>
  <si>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</si>
  <si>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</si>
  <si>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</si>
  <si>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</si>
  <si>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</si>
  <si>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</si>
  <si>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</si>
  <si>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</si>
  <si>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</si>
  <si>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</si>
  <si>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</si>
  <si>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</si>
  <si>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</si>
  <si>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</si>
  <si>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</si>
  <si>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</si>
  <si>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</si>
  <si>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</si>
  <si>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</si>
  <si>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</si>
  <si>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</si>
  <si>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</si>
  <si>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</si>
  <si>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</si>
  <si>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</si>
  <si>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</si>
  <si>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</si>
  <si>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</si>
  <si>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</si>
  <si>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</si>
  <si>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</si>
  <si>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</si>
  <si>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</si>
  <si>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</si>
  <si>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</si>
  <si>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</si>
  <si>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</si>
  <si>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</si>
  <si>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</si>
  <si>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</si>
  <si>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</si>
  <si>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</si>
  <si>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</si>
  <si>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</si>
  <si>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</si>
  <si>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</si>
  <si>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</si>
  <si>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</si>
  <si>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</si>
  <si>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</si>
  <si>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</si>
  <si>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</si>
  <si>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</si>
  <si>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</si>
  <si>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</si>
  <si>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</si>
  <si>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</si>
  <si>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</si>
  <si>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</si>
  <si>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</si>
  <si>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</si>
  <si>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</si>
  <si>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</si>
  <si>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</si>
  <si>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</si>
  <si>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</si>
  <si>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</si>
  <si>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</si>
  <si>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</si>
  <si>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</si>
  <si>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</si>
  <si>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</si>
  <si>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</si>
  <si>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</si>
  <si>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</si>
  <si>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</si>
  <si>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</si>
  <si>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</si>
  <si>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</si>
  <si>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</si>
  <si>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</si>
  <si>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</si>
  <si>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</si>
  <si>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</si>
  <si>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</si>
  <si>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</si>
  <si>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</si>
  <si>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</si>
  <si>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</si>
  <si>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</si>
  <si>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</si>
  <si>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</si>
  <si>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</si>
  <si>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</si>
  <si>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</si>
  <si>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</si>
  <si>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</si>
  <si>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</si>
  <si>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</si>
  <si>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</si>
  <si>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</si>
  <si>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</si>
  <si>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</si>
  <si>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</si>
  <si>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</si>
  <si>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</si>
  <si>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</si>
  <si>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</si>
  <si>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</si>
  <si>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</si>
  <si>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</si>
  <si>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</si>
  <si>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</si>
  <si>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</si>
  <si>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</si>
  <si>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</si>
  <si>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</si>
  <si>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</si>
  <si>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</si>
  <si>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</si>
  <si>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</si>
  <si>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</si>
  <si>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</si>
  <si>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</si>
  <si>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</si>
  <si>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</si>
  <si>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</si>
  <si>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</si>
  <si>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</si>
  <si>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</si>
  <si>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</si>
  <si>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</si>
  <si>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</si>
  <si>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</si>
  <si>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</si>
  <si>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</si>
  <si>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</si>
  <si>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</si>
  <si>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</si>
  <si>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</si>
  <si>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</si>
  <si>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</si>
  <si>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</si>
  <si>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</si>
  <si>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</si>
  <si>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</si>
  <si>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</si>
  <si>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</si>
  <si>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</si>
  <si>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</si>
  <si>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</si>
  <si>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</si>
  <si>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</si>
  <si>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</si>
  <si>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</si>
  <si>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</si>
  <si>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</si>
  <si>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</si>
  <si>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</si>
  <si>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</si>
  <si>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</si>
  <si>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</si>
  <si>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</si>
  <si>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</si>
  <si>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</si>
  <si>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</si>
  <si>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</si>
  <si>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</si>
  <si>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</si>
  <si>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</si>
  <si>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</si>
  <si>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</si>
  <si>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</si>
  <si>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</si>
  <si>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</si>
  <si>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</si>
  <si>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</si>
  <si>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</si>
  <si>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</si>
  <si>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</si>
  <si>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</si>
  <si>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</si>
  <si>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</si>
  <si>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</si>
  <si>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</si>
  <si>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</si>
  <si>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</si>
  <si>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</si>
  <si>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</si>
  <si>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</si>
  <si>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</si>
  <si>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</si>
  <si>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</si>
  <si>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</si>
  <si>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</si>
  <si>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</si>
  <si>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</si>
  <si>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</si>
  <si>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</si>
  <si>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</si>
  <si>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</si>
  <si>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</si>
  <si>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</si>
  <si>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</si>
  <si>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</si>
  <si>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</si>
  <si>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</si>
  <si>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</si>
  <si>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</si>
  <si>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</si>
  <si>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</si>
  <si>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</si>
  <si>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</si>
  <si>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</si>
  <si>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</si>
  <si>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</si>
  <si>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</si>
  <si>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</si>
  <si>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</si>
  <si>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</si>
  <si>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</si>
  <si>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</si>
  <si>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</si>
  <si>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</si>
  <si>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</si>
  <si>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</si>
  <si>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</si>
  <si>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</si>
  <si>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</si>
  <si>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</si>
  <si>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</si>
  <si>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</si>
  <si>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</si>
  <si>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</si>
  <si>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</si>
  <si>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</si>
  <si>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</si>
  <si>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</si>
  <si>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</si>
  <si>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</si>
  <si>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</si>
  <si>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</si>
  <si>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</si>
  <si>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</si>
  <si>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</si>
  <si>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</si>
  <si>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</si>
  <si>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</si>
  <si>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</si>
  <si>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</si>
  <si>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</si>
  <si>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</si>
  <si>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</si>
  <si>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</si>
  <si>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</si>
  <si>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</si>
  <si>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</si>
  <si>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</si>
  <si>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</si>
  <si>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</si>
  <si>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</si>
  <si>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</si>
  <si>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</si>
  <si>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</si>
  <si>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</si>
  <si>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</si>
  <si>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</si>
  <si>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</si>
  <si>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</si>
  <si>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</si>
  <si>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</si>
  <si>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</si>
  <si>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</si>
  <si>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</si>
  <si>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</si>
  <si>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</si>
  <si>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</si>
  <si>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</si>
  <si>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</si>
  <si>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</si>
  <si>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</si>
  <si>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</si>
  <si>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</si>
  <si>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</si>
  <si>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</si>
  <si>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</si>
  <si>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</si>
  <si>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</si>
  <si>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</si>
  <si>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</si>
  <si>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</si>
  <si>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</si>
  <si>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</si>
  <si>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</si>
  <si>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</si>
  <si>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</si>
  <si>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</si>
  <si>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</si>
  <si>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</si>
  <si>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</si>
  <si>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</si>
  <si>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</si>
  <si>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</si>
  <si>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</si>
  <si>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</si>
  <si>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</si>
  <si>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</si>
  <si>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</si>
  <si>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</si>
  <si>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</si>
  <si>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</si>
  <si>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</si>
  <si>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</si>
  <si>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</si>
  <si>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</si>
  <si>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</si>
  <si>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</si>
  <si>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</si>
  <si>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</si>
  <si>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</si>
  <si>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</si>
  <si>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</si>
  <si>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</si>
  <si>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</si>
  <si>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</si>
  <si>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</si>
  <si>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</si>
  <si>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</si>
  <si>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</si>
  <si>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</si>
  <si>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</si>
  <si>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</si>
  <si>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</si>
  <si>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</si>
  <si>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</si>
  <si>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</si>
  <si>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</si>
  <si>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</si>
  <si>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</si>
  <si>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</si>
  <si>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</si>
  <si>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</si>
  <si>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</si>
  <si>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</si>
  <si>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</si>
  <si>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</si>
  <si>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</si>
  <si>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</si>
  <si>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</si>
  <si>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</si>
  <si>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</si>
  <si>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</si>
  <si>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</si>
  <si>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</si>
  <si>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</si>
  <si>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</si>
  <si>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</si>
  <si>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</si>
  <si>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</si>
  <si>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</si>
  <si>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</si>
  <si>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</si>
  <si>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</si>
  <si>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</si>
  <si>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</si>
  <si>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</si>
  <si>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</si>
  <si>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</si>
  <si>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</si>
  <si>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</si>
  <si>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</si>
  <si>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</si>
  <si>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</si>
  <si>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</si>
  <si>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</si>
  <si>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</si>
  <si>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</si>
  <si>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</si>
  <si>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</si>
  <si>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</si>
  <si>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</si>
  <si>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</si>
  <si>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</si>
  <si>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</si>
  <si>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</si>
  <si>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</si>
  <si>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</si>
  <si>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</si>
  <si>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</si>
  <si>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</si>
  <si>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</si>
  <si>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</si>
  <si>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</si>
  <si>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</si>
  <si>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</si>
  <si>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</si>
  <si>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</si>
  <si>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</si>
  <si>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</si>
  <si>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</si>
  <si>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</si>
  <si>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</si>
  <si>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</si>
  <si>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</si>
  <si>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</si>
  <si>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</si>
  <si>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</si>
  <si>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</si>
  <si>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</si>
  <si>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</si>
  <si>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</si>
  <si>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</si>
  <si>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</si>
  <si>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</si>
  <si>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</si>
  <si>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</si>
  <si>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</si>
  <si>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</si>
  <si>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</si>
  <si>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</si>
  <si>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</si>
  <si>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</si>
  <si>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</si>
  <si>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</si>
  <si>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</si>
  <si>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</si>
  <si>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</si>
  <si>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</si>
  <si>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</si>
  <si>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</si>
  <si>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</si>
  <si>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</si>
  <si>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</si>
  <si>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</si>
  <si>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</si>
  <si>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</si>
  <si>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</si>
  <si>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</si>
  <si>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</si>
  <si>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</si>
  <si>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</si>
  <si>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</si>
  <si>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</si>
  <si>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</si>
  <si>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</si>
  <si>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</si>
  <si>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</si>
  <si>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</si>
  <si>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</si>
  <si>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</si>
  <si>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</si>
  <si>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</si>
  <si>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</si>
  <si>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</si>
  <si>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</si>
  <si>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</si>
  <si>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</si>
  <si>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</si>
  <si>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</si>
  <si>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</si>
  <si>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</si>
  <si>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</si>
  <si>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</si>
  <si>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</si>
  <si>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</si>
  <si>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</si>
  <si>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</si>
  <si>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</si>
  <si>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</si>
  <si>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</si>
  <si>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</si>
  <si>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</si>
  <si>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</si>
  <si>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</si>
  <si>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</si>
  <si>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</si>
  <si>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</si>
  <si>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</si>
  <si>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</si>
  <si>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</si>
  <si>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</si>
  <si>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</si>
  <si>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</si>
  <si>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</si>
  <si>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</si>
  <si>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</si>
  <si>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</si>
  <si>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</si>
  <si>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</si>
  <si>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</si>
  <si>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</si>
  <si>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</si>
  <si>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</si>
  <si>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</si>
  <si>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</si>
  <si>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</si>
  <si>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</si>
  <si>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</si>
  <si>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</si>
  <si>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</si>
  <si>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</si>
  <si>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</si>
  <si>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</si>
  <si>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</si>
  <si>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</si>
  <si>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</si>
  <si>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</si>
  <si>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</si>
  <si>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</si>
  <si>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</si>
  <si>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</si>
  <si>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</si>
  <si>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</si>
  <si>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</si>
  <si>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</si>
  <si>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</si>
  <si>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</si>
  <si>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</si>
  <si>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</si>
  <si>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</si>
  <si>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</si>
  <si>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</si>
  <si>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</si>
  <si>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</si>
  <si>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</si>
  <si>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</si>
  <si>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</si>
  <si>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</si>
  <si>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</si>
  <si>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</si>
  <si>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</si>
  <si>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</si>
  <si>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</si>
  <si>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</si>
  <si>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</si>
  <si>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</si>
  <si>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</si>
  <si>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</si>
  <si>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</si>
  <si>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</si>
  <si>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</si>
  <si>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</si>
  <si>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</si>
  <si>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</si>
  <si>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</si>
  <si>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</si>
  <si>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</si>
  <si>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</si>
  <si>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</si>
  <si>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</si>
  <si>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</si>
  <si>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</si>
  <si>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</si>
  <si>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</si>
  <si>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</si>
  <si>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</si>
  <si>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</si>
  <si>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</si>
  <si>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</si>
  <si>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</si>
  <si>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</si>
  <si>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</si>
  <si>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</si>
  <si>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</si>
  <si>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</si>
  <si>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</si>
  <si>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</si>
  <si>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</si>
  <si>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</si>
  <si>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</si>
  <si>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</si>
  <si>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</si>
  <si>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</si>
  <si>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</si>
  <si>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</si>
  <si>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</si>
  <si>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</si>
  <si>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</si>
  <si>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</si>
  <si>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</si>
  <si>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</si>
  <si>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</si>
  <si>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</si>
  <si>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</si>
  <si>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</si>
  <si>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</si>
  <si>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</si>
  <si>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</si>
  <si>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</si>
  <si>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</si>
  <si>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</si>
  <si>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</si>
  <si>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</si>
  <si>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</si>
  <si>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</si>
  <si>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</si>
  <si>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</si>
  <si>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</si>
  <si>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</si>
  <si>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</si>
  <si>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</si>
  <si>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</si>
  <si>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</si>
  <si>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</si>
  <si>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</si>
  <si>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</si>
  <si>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</si>
  <si>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</si>
  <si>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</si>
  <si>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</si>
  <si>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</si>
  <si>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</si>
  <si>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</si>
  <si>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</si>
  <si>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</si>
  <si>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</si>
  <si>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</si>
  <si>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</si>
  <si>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</si>
  <si>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</si>
  <si>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</si>
  <si>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</si>
  <si>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</si>
  <si>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</si>
  <si>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</si>
  <si>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</si>
  <si>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</si>
  <si>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</si>
  <si>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</si>
  <si>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</si>
  <si>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</si>
  <si>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</si>
  <si>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</si>
  <si>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</si>
  <si>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</si>
  <si>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</si>
  <si>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</si>
  <si>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</si>
  <si>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</si>
  <si>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</si>
  <si>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</si>
  <si>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</si>
  <si>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</si>
  <si>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</si>
  <si>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</si>
  <si>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</si>
  <si>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</si>
  <si>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</si>
  <si>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</si>
  <si>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</si>
  <si>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</si>
  <si>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</si>
  <si>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</si>
  <si>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</si>
  <si>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</si>
  <si>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</si>
  <si>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</si>
  <si>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</si>
  <si>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</si>
  <si>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</si>
  <si>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</si>
  <si>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</si>
  <si>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</si>
  <si>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</si>
  <si>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</si>
  <si>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</si>
  <si>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</si>
  <si>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</si>
  <si>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</si>
  <si>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</si>
  <si>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</si>
  <si>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</si>
  <si>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</si>
  <si>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</si>
  <si>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</si>
  <si>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</si>
  <si>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</si>
  <si>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</si>
  <si>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</si>
  <si>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</si>
  <si>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</si>
  <si>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</si>
  <si>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</si>
  <si>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</si>
  <si>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</si>
  <si>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</si>
  <si>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</si>
  <si>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</si>
  <si>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</si>
  <si>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</si>
  <si>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</si>
  <si>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</si>
  <si>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</si>
  <si>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</si>
  <si>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</si>
  <si>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</si>
  <si>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</si>
  <si>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</si>
  <si>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</si>
  <si>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</si>
  <si>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</si>
  <si>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</si>
  <si>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</si>
  <si>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</si>
  <si>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</si>
  <si>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</si>
  <si>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</si>
  <si>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</si>
  <si>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</si>
  <si>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</si>
  <si>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</si>
  <si>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</si>
  <si>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</si>
  <si>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</si>
  <si>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</si>
  <si>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</si>
  <si>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</si>
  <si>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</si>
  <si>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</si>
  <si>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</si>
  <si>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</si>
  <si>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</si>
  <si>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</si>
  <si>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</si>
  <si>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</si>
  <si>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</si>
  <si>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</si>
  <si>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</si>
  <si>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</si>
  <si>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</si>
  <si>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</si>
  <si>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</si>
  <si>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</si>
  <si>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</si>
  <si>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</si>
  <si>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</si>
  <si>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</si>
  <si>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</si>
  <si>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</si>
  <si>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</si>
  <si>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</si>
  <si>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</si>
  <si>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</si>
  <si>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</si>
  <si>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</si>
  <si>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</si>
  <si>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</si>
  <si>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</si>
  <si>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</si>
  <si>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</si>
  <si>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</si>
  <si>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</si>
  <si>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</si>
  <si>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</si>
  <si>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</si>
  <si>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</si>
  <si>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</si>
  <si>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</si>
  <si>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</si>
  <si>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</si>
  <si>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</si>
  <si>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</si>
  <si>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</si>
  <si>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</si>
  <si>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</si>
  <si>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</si>
  <si>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</si>
  <si>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</si>
  <si>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</si>
  <si>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</si>
  <si>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</si>
  <si>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</si>
  <si>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</si>
  <si>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</si>
  <si>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</si>
  <si>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</si>
  <si>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</si>
  <si>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</si>
  <si>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</si>
  <si>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</si>
  <si>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</si>
  <si>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</si>
  <si>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</si>
  <si>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</si>
  <si>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</si>
  <si>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</si>
  <si>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</si>
  <si>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</si>
  <si>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</si>
  <si>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</si>
  <si>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</si>
  <si>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</si>
  <si>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</si>
  <si>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</si>
  <si>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</si>
  <si>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</si>
  <si>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</si>
  <si>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</si>
  <si>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</si>
  <si>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</si>
  <si>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</si>
  <si>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</si>
  <si>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</si>
  <si>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</si>
  <si>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</si>
  <si>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</si>
  <si>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</si>
  <si>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</si>
  <si>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</si>
  <si>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</si>
  <si>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</si>
  <si>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</si>
  <si>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</si>
  <si>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</si>
  <si>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</si>
  <si>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</si>
  <si>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</si>
  <si>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</si>
  <si>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</si>
  <si>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</si>
  <si>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</si>
  <si>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</si>
  <si>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</si>
  <si>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</si>
  <si>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</si>
  <si>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</si>
  <si>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</si>
  <si>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</si>
  <si>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</si>
  <si>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</si>
  <si>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</si>
  <si>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</si>
  <si>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</si>
  <si>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</si>
  <si>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</si>
  <si>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</si>
  <si>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</si>
  <si>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</si>
  <si>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</si>
  <si>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</si>
  <si>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</si>
  <si>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</si>
  <si>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</si>
  <si>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</si>
  <si>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</si>
  <si>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</si>
  <si>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</si>
  <si>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</si>
  <si>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</si>
  <si>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</si>
  <si>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</si>
  <si>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</si>
  <si>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</si>
  <si>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</si>
  <si>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</si>
  <si>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</si>
  <si>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</si>
  <si>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</si>
  <si>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</si>
  <si>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</si>
  <si>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</si>
  <si>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</si>
  <si>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</si>
  <si>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</si>
  <si>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</si>
  <si>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</si>
  <si>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</si>
  <si>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</si>
  <si>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</si>
  <si>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</si>
  <si>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</si>
  <si>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</si>
  <si>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</si>
  <si>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</si>
  <si>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</si>
  <si>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</si>
  <si>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</si>
  <si>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</si>
  <si>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</si>
  <si>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</si>
  <si>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</si>
  <si>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</si>
  <si>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</si>
  <si>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</si>
  <si>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</si>
  <si>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</si>
  <si>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</si>
  <si>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</si>
  <si>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</si>
  <si>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</si>
  <si>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</si>
  <si>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</si>
  <si>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</si>
  <si>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</si>
  <si>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</si>
  <si>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</si>
  <si>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</si>
  <si>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</si>
  <si>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</si>
  <si>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</si>
  <si>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</si>
  <si>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</si>
  <si>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</si>
  <si>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</si>
  <si>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</si>
  <si>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</si>
  <si>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</si>
  <si>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</si>
  <si>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</si>
  <si>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</si>
  <si>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</si>
  <si>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</si>
  <si>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</si>
  <si>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</si>
  <si>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</si>
  <si>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</si>
  <si>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</si>
  <si>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</si>
  <si>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</si>
  <si>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</si>
  <si>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</si>
  <si>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</si>
  <si>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</si>
  <si>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</si>
  <si>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</si>
  <si>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</si>
  <si>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</si>
  <si>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</si>
  <si>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</si>
  <si>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</si>
  <si>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</si>
  <si>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</si>
  <si>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</si>
  <si>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</si>
  <si>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</si>
  <si>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</si>
  <si>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</si>
  <si>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</si>
  <si>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</si>
  <si>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</si>
  <si>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</si>
  <si>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</si>
  <si>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</si>
  <si>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</si>
  <si>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</si>
  <si>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</si>
  <si>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</si>
  <si>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</si>
  <si>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</si>
  <si>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</si>
  <si>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</si>
  <si>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</si>
  <si>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</si>
  <si>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</si>
  <si>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</si>
  <si>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</si>
  <si>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</si>
  <si>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</si>
  <si>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</si>
  <si>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</si>
  <si>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</si>
  <si>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</si>
  <si>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</si>
  <si>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</si>
  <si>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</si>
  <si>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</si>
  <si>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</si>
  <si>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</si>
  <si>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</si>
  <si>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</si>
  <si>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</si>
  <si>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</si>
  <si>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</si>
  <si>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</si>
  <si>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</si>
  <si>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</si>
  <si>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</si>
  <si>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</si>
  <si>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</si>
  <si>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</si>
  <si>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</si>
  <si>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</si>
  <si>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</si>
  <si>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</si>
  <si>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</si>
  <si>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</si>
  <si>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</si>
  <si>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</si>
  <si>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</si>
  <si>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</si>
  <si>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</si>
  <si>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</si>
  <si>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</si>
  <si>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</si>
  <si>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</si>
  <si>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</si>
  <si>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</si>
  <si>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</si>
  <si>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</si>
  <si>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</si>
  <si>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</si>
  <si>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</si>
  <si>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</si>
  <si>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</si>
  <si>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</si>
  <si>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</si>
  <si>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</si>
  <si>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</si>
  <si>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</si>
  <si>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</si>
  <si>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</si>
  <si>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</si>
  <si>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</si>
  <si>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</si>
  <si>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</si>
  <si>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</si>
  <si>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</si>
  <si>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</si>
  <si>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</si>
  <si>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</si>
  <si>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</si>
  <si>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</si>
  <si>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</si>
  <si>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</si>
  <si>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</si>
  <si>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</si>
  <si>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</si>
  <si>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</si>
  <si>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</si>
  <si>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</si>
  <si>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</si>
  <si>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</si>
  <si>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</si>
  <si>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</si>
  <si>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</si>
  <si>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</si>
  <si>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</si>
  <si>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</si>
  <si>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</si>
  <si>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</si>
  <si>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</si>
  <si>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</si>
  <si>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</si>
  <si>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</si>
  <si>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</si>
  <si>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</si>
  <si>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</si>
  <si>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</si>
  <si>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</si>
  <si>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</si>
  <si>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</si>
  <si>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</si>
  <si>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</si>
  <si>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</si>
  <si>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</si>
  <si>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</si>
  <si>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</si>
  <si>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</si>
  <si>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</si>
  <si>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</si>
  <si>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</si>
  <si>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</si>
  <si>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</si>
  <si>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</si>
  <si>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</si>
  <si>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</si>
  <si>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</si>
  <si>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</si>
  <si>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</si>
  <si>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</si>
  <si>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</si>
  <si>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</si>
  <si>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</si>
  <si>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</si>
  <si>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</si>
  <si>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</si>
  <si>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</si>
  <si>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</si>
  <si>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</si>
  <si>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</si>
  <si>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</si>
  <si>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</si>
  <si>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</si>
  <si>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</si>
  <si>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</si>
  <si>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</si>
  <si>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</si>
  <si>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</si>
  <si>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</si>
  <si>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</si>
  <si>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</si>
  <si>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</si>
  <si>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</si>
  <si>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</si>
  <si>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</si>
  <si>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</si>
  <si>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</si>
  <si>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</si>
  <si>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</si>
  <si>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</si>
  <si>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</si>
  <si>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</si>
  <si>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</si>
  <si>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</si>
  <si>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</si>
  <si>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</si>
  <si>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</si>
  <si>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</si>
  <si>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</si>
  <si>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</si>
  <si>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</si>
  <si>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</si>
  <si>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</si>
  <si>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</si>
  <si>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</si>
  <si>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</si>
  <si>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</si>
  <si>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</si>
  <si>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</si>
  <si>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</si>
  <si>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</si>
  <si>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</si>
  <si>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</si>
  <si>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</si>
  <si>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</si>
  <si>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</si>
  <si>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</si>
  <si>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</si>
  <si>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</si>
  <si>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</si>
  <si>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</si>
  <si>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</si>
  <si>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</si>
  <si>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</si>
  <si>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</si>
  <si>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</si>
  <si>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</si>
  <si>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</si>
  <si>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</si>
  <si>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</si>
  <si>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</si>
  <si>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</si>
  <si>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</si>
  <si>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</si>
  <si>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</si>
  <si>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</si>
  <si>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</si>
  <si>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</si>
  <si>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</si>
  <si>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</si>
  <si>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</si>
  <si>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</si>
  <si>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</si>
  <si>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</si>
  <si>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</si>
  <si>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</si>
  <si>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</si>
  <si>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</si>
  <si>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</si>
  <si>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</si>
  <si>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</si>
  <si>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</si>
  <si>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</si>
  <si>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</si>
  <si>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</si>
  <si>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</si>
  <si>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</si>
  <si>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</si>
  <si>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</si>
  <si>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</si>
  <si>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</si>
  <si>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</si>
  <si>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</si>
  <si>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</si>
  <si>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</si>
  <si>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</si>
  <si>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</si>
  <si>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</si>
  <si>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</si>
  <si>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</si>
  <si>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</si>
  <si>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</si>
  <si>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</si>
  <si>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</si>
  <si>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</si>
  <si>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</si>
  <si>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</si>
  <si>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</si>
  <si>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</si>
  <si>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</si>
  <si>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</si>
  <si>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</si>
  <si>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</si>
  <si>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</si>
  <si>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</si>
  <si>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</si>
  <si>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</si>
  <si>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</si>
  <si>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</si>
  <si>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</si>
  <si>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</si>
  <si>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</si>
  <si>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</si>
  <si>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</si>
  <si>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</si>
  <si>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</si>
  <si>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</si>
  <si>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</si>
  <si>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</si>
  <si>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</si>
  <si>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</si>
  <si>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</si>
  <si>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</si>
  <si>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</si>
  <si>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</si>
  <si>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</si>
  <si>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</si>
  <si>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</si>
  <si>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</si>
  <si>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</si>
  <si>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</si>
  <si>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</si>
  <si>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</si>
  <si>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</si>
  <si>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</si>
  <si>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</si>
  <si>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</si>
  <si>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</si>
  <si>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</si>
  <si>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</si>
  <si>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</si>
  <si>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</si>
  <si>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</si>
  <si>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</si>
  <si>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</si>
  <si>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</si>
  <si>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</si>
  <si>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</si>
  <si>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</si>
  <si>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</si>
  <si>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</si>
  <si>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</si>
  <si>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</si>
  <si>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</si>
  <si>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</si>
  <si>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</si>
  <si>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</si>
  <si>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</si>
  <si>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</si>
  <si>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</si>
  <si>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</si>
  <si>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</si>
  <si>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</si>
  <si>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</si>
  <si>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</si>
  <si>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</si>
  <si>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</si>
  <si>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</si>
  <si>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</si>
  <si>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</si>
  <si>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</si>
  <si>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</si>
  <si>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</si>
  <si>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</si>
  <si>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</si>
  <si>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</si>
  <si>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</si>
  <si>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</si>
  <si>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</si>
  <si>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</si>
  <si>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</si>
  <si>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</si>
  <si>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</si>
  <si>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</si>
  <si>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</si>
  <si>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</si>
  <si>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</si>
  <si>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</si>
  <si>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</si>
  <si>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</si>
  <si>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</si>
  <si>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</si>
  <si>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</si>
  <si>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</si>
  <si>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</si>
  <si>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</si>
  <si>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</si>
  <si>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</si>
  <si>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</si>
  <si>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</si>
  <si>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</si>
  <si>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</si>
  <si>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</si>
  <si>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</si>
  <si>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</si>
  <si>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</si>
  <si>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</si>
  <si>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</si>
  <si>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</si>
  <si>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</si>
  <si>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</si>
  <si>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</si>
  <si>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</si>
  <si>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</si>
  <si>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</si>
  <si>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</si>
  <si>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</si>
  <si>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</si>
  <si>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</si>
  <si>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</si>
  <si>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</si>
  <si>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</si>
  <si>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</si>
  <si>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</si>
  <si>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</si>
  <si>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</si>
  <si>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</si>
  <si>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</si>
  <si>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</si>
  <si>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</si>
  <si>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</si>
  <si>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</si>
  <si>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</si>
  <si>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</si>
  <si>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</si>
  <si>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</si>
  <si>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</si>
  <si>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</si>
  <si>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</si>
  <si>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</si>
  <si>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</si>
  <si>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</si>
  <si>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</si>
  <si>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</si>
  <si>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</si>
  <si>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</si>
  <si>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</si>
  <si>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</si>
  <si>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</si>
  <si>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</si>
  <si>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</si>
  <si>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</si>
  <si>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</si>
  <si>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</si>
  <si>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</si>
  <si>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</si>
  <si>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</si>
  <si>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</si>
  <si>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</si>
  <si>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</si>
  <si>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</si>
  <si>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</si>
  <si>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</si>
  <si>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</si>
  <si>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</si>
  <si>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</si>
  <si>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</si>
  <si>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</si>
  <si>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</si>
  <si>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</si>
  <si>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</si>
  <si>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</si>
  <si>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</si>
  <si>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</si>
  <si>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</si>
  <si>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</si>
  <si>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</si>
  <si>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</si>
  <si>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</si>
  <si>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</si>
  <si>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</si>
  <si>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</si>
  <si>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</si>
  <si>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</si>
  <si>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</si>
  <si>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</si>
  <si>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</si>
  <si>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</si>
  <si>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</si>
  <si>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</si>
  <si>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</si>
  <si>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</si>
  <si>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</si>
  <si>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</si>
  <si>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</si>
  <si>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</si>
  <si>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</si>
  <si>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</si>
  <si>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</si>
  <si>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</si>
  <si>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</si>
  <si>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</si>
  <si>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</si>
  <si>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</si>
  <si>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</si>
  <si>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</si>
  <si>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</si>
  <si>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</si>
  <si>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</si>
  <si>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</si>
  <si>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</si>
  <si>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</si>
  <si>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</si>
  <si>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</si>
  <si>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</si>
  <si>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</si>
  <si>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</si>
  <si>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</si>
  <si>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</si>
  <si>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</si>
  <si>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</si>
  <si>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</si>
  <si>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</si>
  <si>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</si>
  <si>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</si>
  <si>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</si>
  <si>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</si>
  <si>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</si>
  <si>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</si>
  <si>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</si>
  <si>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</si>
  <si>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</si>
  <si>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</si>
  <si>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</si>
  <si>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</si>
  <si>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</si>
  <si>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</si>
  <si>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</si>
  <si>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</si>
  <si>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</si>
  <si>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</si>
  <si>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</si>
  <si>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</si>
  <si>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</si>
  <si>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</si>
  <si>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</si>
  <si>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</si>
  <si>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</si>
  <si>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</si>
  <si>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</si>
  <si>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</si>
  <si>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</si>
  <si>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</si>
  <si>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</si>
  <si>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</si>
  <si>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</si>
  <si>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</si>
  <si>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</si>
  <si>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</si>
  <si>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</si>
  <si>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</si>
  <si>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</si>
  <si>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</si>
  <si>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</si>
  <si>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</si>
  <si>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</si>
  <si>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</si>
  <si>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</si>
  <si>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</si>
  <si>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</si>
  <si>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</si>
  <si>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</si>
  <si>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</si>
  <si>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</si>
  <si>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</si>
  <si>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</si>
  <si>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</si>
  <si>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</si>
  <si>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</si>
  <si>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</si>
  <si>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</si>
  <si>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</si>
  <si>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</si>
  <si>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</si>
  <si>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</si>
  <si>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</si>
  <si>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</si>
  <si>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</si>
  <si>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</si>
  <si>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</si>
  <si>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</si>
  <si>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</si>
  <si>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</si>
  <si>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</si>
  <si>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</si>
  <si>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</si>
  <si>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</si>
  <si>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</si>
  <si>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</si>
  <si>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</si>
  <si>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</si>
  <si>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</si>
  <si>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</si>
  <si>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</si>
  <si>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</si>
  <si>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</si>
  <si>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</si>
  <si>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</si>
  <si>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</si>
  <si>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</si>
  <si>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</si>
  <si>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</si>
  <si>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</si>
  <si>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</si>
  <si>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</si>
  <si>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</si>
  <si>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</si>
  <si>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</si>
  <si>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</si>
  <si>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</si>
  <si>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</si>
  <si>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</si>
  <si>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</si>
  <si>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</si>
  <si>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</si>
  <si>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</si>
  <si>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</si>
  <si>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</si>
  <si>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</si>
  <si>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</si>
  <si>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</si>
  <si>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</si>
  <si>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</si>
  <si>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</si>
  <si>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</si>
  <si>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</si>
  <si>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</si>
  <si>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</si>
  <si>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</si>
  <si>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</si>
  <si>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</si>
  <si>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</si>
  <si>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</si>
  <si>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</si>
  <si>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</si>
  <si>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</si>
  <si>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</si>
  <si>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</si>
  <si>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</si>
  <si>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</si>
  <si>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</si>
  <si>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</si>
  <si>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</si>
  <si>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</si>
  <si>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</si>
  <si>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</si>
  <si>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</si>
  <si>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</si>
  <si>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</si>
  <si>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</si>
  <si>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</si>
  <si>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</si>
  <si>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</si>
  <si>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</si>
  <si>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</si>
  <si>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</si>
  <si>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</si>
  <si>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</si>
  <si>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</si>
  <si>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</si>
  <si>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</si>
  <si>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</si>
  <si>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</si>
  <si>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</si>
  <si>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</si>
  <si>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</si>
  <si>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</si>
  <si>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</si>
  <si>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</si>
  <si>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</si>
  <si>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</si>
  <si>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</si>
  <si>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</si>
  <si>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</si>
  <si>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</si>
  <si>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</si>
  <si>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</si>
  <si>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</si>
  <si>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</si>
  <si>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</si>
  <si>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</si>
  <si>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</si>
  <si>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</si>
  <si>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</si>
  <si>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</si>
  <si>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</si>
  <si>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</si>
  <si>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</si>
  <si>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</si>
  <si>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</si>
  <si>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</si>
  <si>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</si>
  <si>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</si>
  <si>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</si>
  <si>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</si>
  <si>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</si>
  <si>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</si>
  <si>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</si>
  <si>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</si>
  <si>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</si>
  <si>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</si>
  <si>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</si>
  <si>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</si>
  <si>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</si>
  <si>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</si>
  <si>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</si>
  <si>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</si>
  <si>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</si>
  <si>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</si>
  <si>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</si>
  <si>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</si>
  <si>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</si>
  <si>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</si>
  <si>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</si>
  <si>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</si>
  <si>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</si>
  <si>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</si>
  <si>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</si>
  <si>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</si>
  <si>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</si>
  <si>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</si>
  <si>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</si>
  <si>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</si>
  <si>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</si>
  <si>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</si>
  <si>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</si>
  <si>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</si>
  <si>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</si>
  <si>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</si>
  <si>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</si>
  <si>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</si>
  <si>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</si>
  <si>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</si>
  <si>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</si>
  <si>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</si>
  <si>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</si>
  <si>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</si>
  <si>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</si>
  <si>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</si>
  <si>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</si>
  <si>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</si>
  <si>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</si>
  <si>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</si>
  <si>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</si>
  <si>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</si>
  <si>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</si>
  <si>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</si>
  <si>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</si>
  <si>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</si>
  <si>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</si>
  <si>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</si>
  <si>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</si>
  <si>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</si>
  <si>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</si>
  <si>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</si>
  <si>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</si>
  <si>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</si>
  <si>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</si>
  <si>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</si>
  <si>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</si>
  <si>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</si>
  <si>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</si>
  <si>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</si>
  <si>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</si>
  <si>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</si>
  <si>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</si>
  <si>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</si>
  <si>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</si>
  <si>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</si>
  <si>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</si>
  <si>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</si>
  <si>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</si>
  <si>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</si>
  <si>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</si>
  <si>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</si>
  <si>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</si>
  <si>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</si>
  <si>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</si>
  <si>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</si>
  <si>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</si>
  <si>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</si>
  <si>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</si>
  <si>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</si>
  <si>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</si>
  <si>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</si>
  <si>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</si>
  <si>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</si>
  <si>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</si>
  <si>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</si>
  <si>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</si>
  <si>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</si>
  <si>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</si>
  <si>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</si>
  <si>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</si>
  <si>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</si>
  <si>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</si>
  <si>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</si>
  <si>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</si>
  <si>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</si>
  <si>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</si>
  <si>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</si>
  <si>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</si>
  <si>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</si>
  <si>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</si>
  <si>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</si>
  <si>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</si>
  <si>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</si>
  <si>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</si>
  <si>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</si>
  <si>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</si>
  <si>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</si>
  <si>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</si>
  <si>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</si>
  <si>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</si>
  <si>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</si>
  <si>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</si>
  <si>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</si>
  <si>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</si>
  <si>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</si>
  <si>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</si>
  <si>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</si>
  <si>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</si>
  <si>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</si>
  <si>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</si>
  <si>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</si>
  <si>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</si>
  <si>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</si>
  <si>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</si>
  <si>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</si>
  <si>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</si>
  <si>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</si>
  <si>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</si>
  <si>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</si>
  <si>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</si>
  <si>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</si>
  <si>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</si>
  <si>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</si>
  <si>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</si>
  <si>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</si>
  <si>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</si>
  <si>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</si>
  <si>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</si>
  <si>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</si>
  <si>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</si>
  <si>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</si>
  <si>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</si>
  <si>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</si>
  <si>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</si>
  <si>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</si>
  <si>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</si>
  <si>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</si>
  <si>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</si>
  <si>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</si>
  <si>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</si>
  <si>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</si>
  <si>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</si>
  <si>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</si>
  <si>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</si>
  <si>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</si>
  <si>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</si>
  <si>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</si>
  <si>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</si>
  <si>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</si>
  <si>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</si>
  <si>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</si>
  <si>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</si>
  <si>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</si>
  <si>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</si>
  <si>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</si>
  <si>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</si>
  <si>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</si>
  <si>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</si>
  <si>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</si>
  <si>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</si>
  <si>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</si>
  <si>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</si>
  <si>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</si>
  <si>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</si>
  <si>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</si>
  <si>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</si>
  <si>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</si>
  <si>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</si>
  <si>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</si>
  <si>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</si>
  <si>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</si>
  <si>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</si>
  <si>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</si>
  <si>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</si>
  <si>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</si>
  <si>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</si>
  <si>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</si>
  <si>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</si>
  <si>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</si>
  <si>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</si>
  <si>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</si>
  <si>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</si>
  <si>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</si>
  <si>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</si>
  <si>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</si>
  <si>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</si>
  <si>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</si>
  <si>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</si>
  <si>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</si>
  <si>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</si>
  <si>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</si>
  <si>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</si>
  <si>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</si>
  <si>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</si>
  <si>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</si>
  <si>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</si>
  <si>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</si>
  <si>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</si>
  <si>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</si>
  <si>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</si>
  <si>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</si>
  <si>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</si>
  <si>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</si>
  <si>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</si>
  <si>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</si>
  <si>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</si>
  <si>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</si>
  <si>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</si>
  <si>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</si>
  <si>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</si>
  <si>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</si>
  <si>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</si>
  <si>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</si>
  <si>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</si>
  <si>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</si>
  <si>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</si>
  <si>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</si>
  <si>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</si>
  <si>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</si>
  <si>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</si>
  <si>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</si>
  <si>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</si>
  <si>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</si>
  <si>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</si>
  <si>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</si>
  <si>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</si>
  <si>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</si>
  <si>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</si>
  <si>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</si>
  <si>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</si>
  <si>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</si>
  <si>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</si>
  <si>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</si>
  <si>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</si>
  <si>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</si>
  <si>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</si>
  <si>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</si>
  <si>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</si>
  <si>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</si>
  <si>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</si>
  <si>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</si>
  <si>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</si>
  <si>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</si>
  <si>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</si>
  <si>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</si>
  <si>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</si>
  <si>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</si>
  <si>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</si>
  <si>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</si>
  <si>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</si>
  <si>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</si>
  <si>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</si>
  <si>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</si>
  <si>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</si>
  <si>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</si>
  <si>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</si>
  <si>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</si>
  <si>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</si>
  <si>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</si>
  <si>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</si>
  <si>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</si>
  <si>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</si>
  <si>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</si>
  <si>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</si>
  <si>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</si>
  <si>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</si>
  <si>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</si>
  <si>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</si>
  <si>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</si>
  <si>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</si>
  <si>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</si>
  <si>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</si>
  <si>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</si>
  <si>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</si>
  <si>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</si>
  <si>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</si>
  <si>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</si>
  <si>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</si>
  <si>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</si>
  <si>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</si>
  <si>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</si>
  <si>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</si>
  <si>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</si>
  <si>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</si>
  <si>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</si>
  <si>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</si>
  <si>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</si>
  <si>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</si>
  <si>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</si>
  <si>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</si>
  <si>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</si>
  <si>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</si>
  <si>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</si>
  <si>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</si>
  <si>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</si>
  <si>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</si>
  <si>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</si>
  <si>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</si>
  <si>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</si>
  <si>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</si>
  <si>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</si>
  <si>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</si>
  <si>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</si>
  <si>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</si>
  <si>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</si>
  <si>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</si>
  <si>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</si>
  <si>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</si>
  <si>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</si>
  <si>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</si>
  <si>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</si>
  <si>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</si>
  <si>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</si>
  <si>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</si>
  <si>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</si>
  <si>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</si>
  <si>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</si>
  <si>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</si>
  <si>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</si>
  <si>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</si>
  <si>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</si>
  <si>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</si>
  <si>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</si>
  <si>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</si>
  <si>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</si>
  <si>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</si>
  <si>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</si>
  <si>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</si>
  <si>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</si>
  <si>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</si>
  <si>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</si>
  <si>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</si>
  <si>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</si>
  <si>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</si>
  <si>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</si>
  <si>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</si>
  <si>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</si>
  <si>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</si>
  <si>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</si>
  <si>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</si>
  <si>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</si>
  <si>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</si>
  <si>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</si>
  <si>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</si>
  <si>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</si>
  <si>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</si>
  <si>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</si>
  <si>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</si>
  <si>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</si>
  <si>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</si>
  <si>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</si>
  <si>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</si>
  <si>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</si>
  <si>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</si>
  <si>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</si>
  <si>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</si>
  <si>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</si>
  <si>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</si>
  <si>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</si>
  <si>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</si>
  <si>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</si>
  <si>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</si>
  <si>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</si>
  <si>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</si>
  <si>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</si>
  <si>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</si>
  <si>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</si>
  <si>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</si>
  <si>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</si>
  <si>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</si>
  <si>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</si>
  <si>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</si>
  <si>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</si>
  <si>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</si>
  <si>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</si>
  <si>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</si>
  <si>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</si>
  <si>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</si>
  <si>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</si>
  <si>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</si>
  <si>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</si>
  <si>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</si>
  <si>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</si>
  <si>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</si>
  <si>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</si>
  <si>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</si>
  <si>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</si>
  <si>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</si>
  <si>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</si>
  <si>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</si>
  <si>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</si>
  <si>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</si>
  <si>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</si>
  <si>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</si>
  <si>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</si>
  <si>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</si>
  <si>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</si>
  <si>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</si>
  <si>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</si>
  <si>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</si>
  <si>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</si>
  <si>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</si>
  <si>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</si>
  <si>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</si>
  <si>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</si>
  <si>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</si>
  <si>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</si>
  <si>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</si>
  <si>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</si>
  <si>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</si>
  <si>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</si>
  <si>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</si>
  <si>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</si>
  <si>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</si>
  <si>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</si>
  <si>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</si>
  <si>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</si>
  <si>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</si>
  <si>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</si>
  <si>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</si>
  <si>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</si>
  <si>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</si>
  <si>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</si>
  <si>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</si>
  <si>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</si>
  <si>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</si>
  <si>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</si>
  <si>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</si>
  <si>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</si>
  <si>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</si>
  <si>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</si>
  <si>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</si>
  <si>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</si>
  <si>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</si>
  <si>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</si>
  <si>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</si>
  <si>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</si>
  <si>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</si>
  <si>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</si>
  <si>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</si>
  <si>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</si>
  <si>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</si>
  <si>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</si>
  <si>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</si>
  <si>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</si>
  <si>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</si>
  <si>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</si>
  <si>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</si>
  <si>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</si>
  <si>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</si>
  <si>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</si>
  <si>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</si>
  <si>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</si>
  <si>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</si>
  <si>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</si>
  <si>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</si>
  <si>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</si>
  <si>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</si>
  <si>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</si>
  <si>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</si>
  <si>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</si>
  <si>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</si>
  <si>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</si>
  <si>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</si>
  <si>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</si>
  <si>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</si>
  <si>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</si>
  <si>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</si>
  <si>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</si>
  <si>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</si>
  <si>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</si>
  <si>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</si>
  <si>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</si>
  <si>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</si>
  <si>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</si>
  <si>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</si>
  <si>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</si>
  <si>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</si>
  <si>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</si>
  <si>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</si>
  <si>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</si>
  <si>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</si>
  <si>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</si>
  <si>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</si>
  <si>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</si>
  <si>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</si>
  <si>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</si>
  <si>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</si>
  <si>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</si>
  <si>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</si>
  <si>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</si>
  <si>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</si>
  <si>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</si>
  <si>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</si>
  <si>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</si>
  <si>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</si>
  <si>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</si>
  <si>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</si>
  <si>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</si>
  <si>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</si>
  <si>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</si>
  <si>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</si>
  <si>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</si>
  <si>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</si>
  <si>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</si>
  <si>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</si>
  <si>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</si>
  <si>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</si>
  <si>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</si>
  <si>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</si>
  <si>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</si>
  <si>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</si>
  <si>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</si>
  <si>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</si>
  <si>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</si>
  <si>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</si>
  <si>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</si>
  <si>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</si>
  <si>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</si>
  <si>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</si>
  <si>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</si>
  <si>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</si>
  <si>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</si>
  <si>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</si>
  <si>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</si>
  <si>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</si>
  <si>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</si>
  <si>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</si>
  <si>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</si>
  <si>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</si>
  <si>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</si>
  <si>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</si>
  <si>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</si>
  <si>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</si>
  <si>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</si>
  <si>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</si>
  <si>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</si>
  <si>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</si>
  <si>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</si>
  <si>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</si>
  <si>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</si>
  <si>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</si>
  <si>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</si>
  <si>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</si>
  <si>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</si>
  <si>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</si>
  <si>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</si>
  <si>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</si>
  <si>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</si>
  <si>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</si>
  <si>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</si>
  <si>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</si>
  <si>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</si>
  <si>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</si>
  <si>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</si>
  <si>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</si>
  <si>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</si>
  <si>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</si>
  <si>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</si>
  <si>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</si>
  <si>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</si>
  <si>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</si>
  <si>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</si>
  <si>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</si>
  <si>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</si>
  <si>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</si>
  <si>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</si>
  <si>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</si>
  <si>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</si>
  <si>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</si>
  <si>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</si>
  <si>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</si>
  <si>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</si>
  <si>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</si>
  <si>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</si>
  <si>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</si>
  <si>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</si>
  <si>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</si>
  <si>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</si>
  <si>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</si>
  <si>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</si>
  <si>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</si>
  <si>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</si>
  <si>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</si>
  <si>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</si>
  <si>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</si>
  <si>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</si>
  <si>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</si>
  <si>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</si>
  <si>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</si>
  <si>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</si>
  <si>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</si>
  <si>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</si>
  <si>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</si>
  <si>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</si>
  <si>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</si>
  <si>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</si>
  <si>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</si>
  <si>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</si>
  <si>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</si>
  <si>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</si>
  <si>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</si>
  <si>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</si>
  <si>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</si>
  <si>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</si>
  <si>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</si>
  <si>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</si>
  <si>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</si>
  <si>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</si>
  <si>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</si>
  <si>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</si>
  <si>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</si>
  <si>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</si>
  <si>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</si>
  <si>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</si>
  <si>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</si>
  <si>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</si>
  <si>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</si>
  <si>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</si>
  <si>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</si>
  <si>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</si>
  <si>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</si>
  <si>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</si>
  <si>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</si>
  <si>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</si>
  <si>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</si>
  <si>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</si>
  <si>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</si>
  <si>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</si>
  <si>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</si>
  <si>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</si>
  <si>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</si>
  <si>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</si>
  <si>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</si>
  <si>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</si>
  <si>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</si>
  <si>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</si>
  <si>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</si>
  <si>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</si>
  <si>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</si>
  <si>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</si>
  <si>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</si>
  <si>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</si>
  <si>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</si>
  <si>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</si>
  <si>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</si>
  <si>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</si>
  <si>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</si>
  <si>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</si>
  <si>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</si>
  <si>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</si>
  <si>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</si>
  <si>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</si>
  <si>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</si>
  <si>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</si>
  <si>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</si>
  <si>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</si>
  <si>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</si>
  <si>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</si>
  <si>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</si>
  <si>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</si>
  <si>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</si>
  <si>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</si>
  <si>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</si>
  <si>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</si>
  <si>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</si>
  <si>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</si>
  <si>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</si>
  <si>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</si>
  <si>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</si>
  <si>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</si>
  <si>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</si>
  <si>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</si>
  <si>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</si>
  <si>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</si>
  <si>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</si>
  <si>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</si>
  <si>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</si>
  <si>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</si>
  <si>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</si>
  <si>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</si>
  <si>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</si>
  <si>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</si>
  <si>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</si>
  <si>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</si>
  <si>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</si>
  <si>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</si>
  <si>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</si>
  <si>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</si>
  <si>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</si>
  <si>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</si>
  <si>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</si>
  <si>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</si>
  <si>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</si>
  <si>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</si>
  <si>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</si>
  <si>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</si>
  <si>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</si>
  <si>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</si>
  <si>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</si>
  <si>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</si>
  <si>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</si>
  <si>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</si>
  <si>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</si>
  <si>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</si>
  <si>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</si>
  <si>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</si>
  <si>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</si>
  <si>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</si>
  <si>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</si>
  <si>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</si>
  <si>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</si>
  <si>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</si>
  <si>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</si>
  <si>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</si>
  <si>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</si>
  <si>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</si>
  <si>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</si>
  <si>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</si>
  <si>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</si>
  <si>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</si>
  <si>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</si>
  <si>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</si>
  <si>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</si>
  <si>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</si>
  <si>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</si>
  <si>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</si>
  <si>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</si>
  <si>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</si>
  <si>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</si>
  <si>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</si>
  <si>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</si>
  <si>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</si>
  <si>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</si>
  <si>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</si>
  <si>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</si>
  <si>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</si>
  <si>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</si>
  <si>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</si>
  <si>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</si>
  <si>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</si>
  <si>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</si>
  <si>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</si>
  <si>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</si>
  <si>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</si>
  <si>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</si>
  <si>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</si>
  <si>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</si>
  <si>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</si>
  <si>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</si>
  <si>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</si>
  <si>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</si>
  <si>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</si>
  <si>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</si>
  <si>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</si>
  <si>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</si>
  <si>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</si>
  <si>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</si>
  <si>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</si>
  <si>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</si>
  <si>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</si>
  <si>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</si>
  <si>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</si>
  <si>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</si>
  <si>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</si>
  <si>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</si>
  <si>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</si>
  <si>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</si>
  <si>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</si>
  <si>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</si>
  <si>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</si>
  <si>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</si>
  <si>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</si>
  <si>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</si>
  <si>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</si>
  <si>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</si>
  <si>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</si>
  <si>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</si>
  <si>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</si>
  <si>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</si>
  <si>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</si>
  <si>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</si>
  <si>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</si>
  <si>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</si>
  <si>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</si>
  <si>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</si>
  <si>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</si>
  <si>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</si>
  <si>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</si>
  <si>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</si>
  <si>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</si>
  <si>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</si>
  <si>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</si>
  <si>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</si>
  <si>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</si>
  <si>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</si>
  <si>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</si>
  <si>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</si>
  <si>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</si>
  <si>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</si>
  <si>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</si>
  <si>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</si>
  <si>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</si>
  <si>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</si>
  <si>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</si>
  <si>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</si>
  <si>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</si>
  <si>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</si>
  <si>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</si>
  <si>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</si>
  <si>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</si>
  <si>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</si>
  <si>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</si>
  <si>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</si>
  <si>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</si>
  <si>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</si>
  <si>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</si>
  <si>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</si>
  <si>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</si>
  <si>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</si>
  <si>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</si>
  <si>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</si>
  <si>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</si>
  <si>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</si>
  <si>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</si>
  <si>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</si>
  <si>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</si>
  <si>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</si>
  <si>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</si>
  <si>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</si>
  <si>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</si>
  <si>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</si>
  <si>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</si>
  <si>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</si>
  <si>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</si>
  <si>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</si>
  <si>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</si>
  <si>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</si>
  <si>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</si>
  <si>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</si>
  <si>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</si>
  <si>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</si>
  <si>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</si>
  <si>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</si>
  <si>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</si>
  <si>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</si>
  <si>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</si>
  <si>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</si>
  <si>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</si>
  <si>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</si>
  <si>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</si>
  <si>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</si>
  <si>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</si>
  <si>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</si>
  <si>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</si>
  <si>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</si>
  <si>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</si>
  <si>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</si>
  <si>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</si>
  <si>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</si>
  <si>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</si>
  <si>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</si>
  <si>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</si>
  <si>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</si>
  <si>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</si>
  <si>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</si>
  <si>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</si>
  <si>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</si>
  <si>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</si>
  <si>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</si>
  <si>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</si>
  <si>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</si>
  <si>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</si>
  <si>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</si>
  <si>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</si>
  <si>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</si>
  <si>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</si>
  <si>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</si>
  <si>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</si>
  <si>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</si>
  <si>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</si>
  <si>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</si>
  <si>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</si>
  <si>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</si>
  <si>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</si>
  <si>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</si>
  <si>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</si>
  <si>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</si>
  <si>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</si>
  <si>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</si>
  <si>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</si>
  <si>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</si>
  <si>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</si>
  <si>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</si>
  <si>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</si>
  <si>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</si>
  <si>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</si>
  <si>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</si>
  <si>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</si>
  <si>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</si>
  <si>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</si>
  <si>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</si>
  <si>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</si>
  <si>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</si>
  <si>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</si>
  <si>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</si>
  <si>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</si>
  <si>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</si>
  <si>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</si>
  <si>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</si>
  <si>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</si>
  <si>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</si>
  <si>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</si>
  <si>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</si>
  <si>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</si>
  <si>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</si>
  <si>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</si>
  <si>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</si>
  <si>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</si>
  <si>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</si>
  <si>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</si>
  <si>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</si>
  <si>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</si>
  <si>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</si>
  <si>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</si>
  <si>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</si>
  <si>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</si>
  <si>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</si>
  <si>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</si>
  <si>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</si>
  <si>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</si>
  <si>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</si>
  <si>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</si>
  <si>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</si>
  <si>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</si>
  <si>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</si>
  <si>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</si>
  <si>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</si>
  <si>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</si>
  <si>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</si>
  <si>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</si>
  <si>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</si>
  <si>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</si>
  <si>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</si>
  <si>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</si>
  <si>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</si>
  <si>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</si>
  <si>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</si>
  <si>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</si>
  <si>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</si>
  <si>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</si>
  <si>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</si>
  <si>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</si>
  <si>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</si>
  <si>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</si>
  <si>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</si>
  <si>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</si>
  <si>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</si>
  <si>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</si>
  <si>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</si>
  <si>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</si>
  <si>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</si>
  <si>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</si>
  <si>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</si>
  <si>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</si>
  <si>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</si>
  <si>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</si>
  <si>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</si>
  <si>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</si>
  <si>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</si>
  <si>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</si>
  <si>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</si>
  <si>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</si>
  <si>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</si>
  <si>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</si>
  <si>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</si>
  <si>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</si>
  <si>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</si>
  <si>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</si>
  <si>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</si>
  <si>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</si>
  <si>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</si>
  <si>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</si>
  <si>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</si>
  <si>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</si>
  <si>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</si>
  <si>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</si>
  <si>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</si>
  <si>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</si>
  <si>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</si>
  <si>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</si>
  <si>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</si>
  <si>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</si>
  <si>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</si>
  <si>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</si>
  <si>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</si>
  <si>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</si>
  <si>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</si>
  <si>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</si>
  <si>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</si>
  <si>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</si>
  <si>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</si>
  <si>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</si>
  <si>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</si>
  <si>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</si>
  <si>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</si>
  <si>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</si>
  <si>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</si>
  <si>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</si>
  <si>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</si>
  <si>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</si>
  <si>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</si>
  <si>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</si>
  <si>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</si>
  <si>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</si>
  <si>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</si>
  <si>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</si>
  <si>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</si>
  <si>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</si>
  <si>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</si>
  <si>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</si>
  <si>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</si>
  <si>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</si>
  <si>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</si>
  <si>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</si>
  <si>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</si>
  <si>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</si>
  <si>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</si>
  <si>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</si>
  <si>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</si>
  <si>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</si>
  <si>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</si>
  <si>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</si>
  <si>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</si>
  <si>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</si>
  <si>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</si>
  <si>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</si>
  <si>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</si>
  <si>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</si>
  <si>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</si>
  <si>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</si>
  <si>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</si>
  <si>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</si>
  <si>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</si>
  <si>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</si>
  <si>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</si>
  <si>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</si>
  <si>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</si>
  <si>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</si>
  <si>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</si>
  <si>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</si>
  <si>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</si>
  <si>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</si>
  <si>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</si>
  <si>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</si>
  <si>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</si>
  <si>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</si>
  <si>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</si>
  <si>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</si>
  <si>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</si>
  <si>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</si>
  <si>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</si>
  <si>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</si>
  <si>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</si>
  <si>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</si>
  <si>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</si>
  <si>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</si>
  <si>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</si>
  <si>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</si>
  <si>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</si>
  <si>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</si>
  <si>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</si>
  <si>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</si>
  <si>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</si>
  <si>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</si>
  <si>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</si>
  <si>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</si>
  <si>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</si>
  <si>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</si>
  <si>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</si>
  <si>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</si>
  <si>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</si>
  <si>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</si>
  <si>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</si>
  <si>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</si>
  <si>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</si>
  <si>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</si>
  <si>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</si>
  <si>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</si>
  <si>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</si>
  <si>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</si>
  <si>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</si>
  <si>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</si>
  <si>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</si>
  <si>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</si>
  <si>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</si>
  <si>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</si>
  <si>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</si>
  <si>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</si>
  <si>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</si>
  <si>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</si>
  <si>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</si>
  <si>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</si>
  <si>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</si>
  <si>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</si>
  <si>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</si>
  <si>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</si>
  <si>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</si>
  <si>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</si>
  <si>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</si>
  <si>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</si>
  <si>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</si>
  <si>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</si>
  <si>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</si>
  <si>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</si>
  <si>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</si>
  <si>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</si>
  <si>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</si>
  <si>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</si>
  <si>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</si>
  <si>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</si>
  <si>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</si>
  <si>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</si>
  <si>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</si>
  <si>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</si>
  <si>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</si>
  <si>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</si>
  <si>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</si>
  <si>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</si>
  <si>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</si>
  <si>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</si>
  <si>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</si>
  <si>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</si>
  <si>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</si>
  <si>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</si>
  <si>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</si>
  <si>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</si>
  <si>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</si>
  <si>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</si>
  <si>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</si>
  <si>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</si>
  <si>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</si>
  <si>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</si>
  <si>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</si>
  <si>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</si>
  <si>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</si>
  <si>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</si>
  <si>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</si>
  <si>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</si>
  <si>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</si>
  <si>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</si>
  <si>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</si>
  <si>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</si>
  <si>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</si>
  <si>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</si>
  <si>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</si>
  <si>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</si>
  <si>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</si>
  <si>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</si>
  <si>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</si>
  <si>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</si>
  <si>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</si>
  <si>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</si>
  <si>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</si>
  <si>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</si>
  <si>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</si>
  <si>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</si>
  <si>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</si>
  <si>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</si>
  <si>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</si>
  <si>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</si>
  <si>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</si>
  <si>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</si>
  <si>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</si>
  <si>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</si>
  <si>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</si>
  <si>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</si>
  <si>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</si>
  <si>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</si>
  <si>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</si>
  <si>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</si>
  <si>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</si>
  <si>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</si>
  <si>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</si>
  <si>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</si>
  <si>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</si>
  <si>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</si>
  <si>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</si>
  <si>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</si>
  <si>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</si>
  <si>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</si>
  <si>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</si>
  <si>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</si>
  <si>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</si>
  <si>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</si>
  <si>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</si>
  <si>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</si>
  <si>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</si>
  <si>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</si>
  <si>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</si>
  <si>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</si>
  <si>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</si>
  <si>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</si>
  <si>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</si>
  <si>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</si>
  <si>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</si>
  <si>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</si>
  <si>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</si>
  <si>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</si>
  <si>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</si>
  <si>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</si>
  <si>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</si>
  <si>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</si>
  <si>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</si>
  <si>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</si>
  <si>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</si>
  <si>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</si>
  <si>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</si>
  <si>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</si>
  <si>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</si>
  <si>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</si>
  <si>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</si>
  <si>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</si>
  <si>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</si>
  <si>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</si>
  <si>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</si>
  <si>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</si>
  <si>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</si>
  <si>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</si>
  <si>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</si>
  <si>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</si>
  <si>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</si>
  <si>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</si>
  <si>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</si>
  <si>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</si>
  <si>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</si>
  <si>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</si>
  <si>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</si>
  <si>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</si>
  <si>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</si>
  <si>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</si>
  <si>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</si>
  <si>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</si>
  <si>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</si>
  <si>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</si>
  <si>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</si>
  <si>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</si>
  <si>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</si>
  <si>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</si>
  <si>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</si>
  <si>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</si>
  <si>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</si>
  <si>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</si>
  <si>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</si>
  <si>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</si>
  <si>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</si>
  <si>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</si>
  <si>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</si>
  <si>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</si>
  <si>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</si>
  <si>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</si>
  <si>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</si>
  <si>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</si>
  <si>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</si>
  <si>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</si>
  <si>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</si>
  <si>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</si>
  <si>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</si>
  <si>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</si>
  <si>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</si>
  <si>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</si>
  <si>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</si>
  <si>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</si>
  <si>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</si>
  <si>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</si>
  <si>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</si>
  <si>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</si>
  <si>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</si>
  <si>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</si>
  <si>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</si>
  <si>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</si>
  <si>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</si>
  <si>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</si>
  <si>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</si>
  <si>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</si>
  <si>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</si>
  <si>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</si>
  <si>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</si>
  <si>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</si>
  <si>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</si>
  <si>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</si>
  <si>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</si>
  <si>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</si>
  <si>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</si>
  <si>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</si>
  <si>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</si>
  <si>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</si>
  <si>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</si>
  <si>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</si>
  <si>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</si>
  <si>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</si>
  <si>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</si>
  <si>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</si>
  <si>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</si>
  <si>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</si>
  <si>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</si>
  <si>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</si>
  <si>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</si>
  <si>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</si>
  <si>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</si>
  <si>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</si>
  <si>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</si>
  <si>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</si>
  <si>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</si>
  <si>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</si>
  <si>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</si>
  <si>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</si>
  <si>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</si>
  <si>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</si>
  <si>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</si>
  <si>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</si>
  <si>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</si>
  <si>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</si>
  <si>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</si>
  <si>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</si>
  <si>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</si>
  <si>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</si>
  <si>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</si>
  <si>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</si>
  <si>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</si>
  <si>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</si>
  <si>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</si>
  <si>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</si>
  <si>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</si>
  <si>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</si>
  <si>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</si>
  <si>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</si>
  <si>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</si>
  <si>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</si>
  <si>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</si>
  <si>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</si>
  <si>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</si>
  <si>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</si>
  <si>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</si>
  <si>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</si>
  <si>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</si>
  <si>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</si>
  <si>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</si>
  <si>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</si>
  <si>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</si>
  <si>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</si>
  <si>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</si>
  <si>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</si>
  <si>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</si>
  <si>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</si>
  <si>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</si>
  <si>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</si>
  <si>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</si>
  <si>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</si>
  <si>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</si>
  <si>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</si>
  <si>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</si>
  <si>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</si>
  <si>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</si>
  <si>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</si>
  <si>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</si>
  <si>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</si>
  <si>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</si>
  <si>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</si>
  <si>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</si>
  <si>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</si>
  <si>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</si>
  <si>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</si>
  <si>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</si>
  <si>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</si>
  <si>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</si>
  <si>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</si>
  <si>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</si>
  <si>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</si>
  <si>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</si>
  <si>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</si>
  <si>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</si>
  <si>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</si>
  <si>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</si>
  <si>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</si>
  <si>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</si>
  <si>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</si>
  <si>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</si>
  <si>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</si>
  <si>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</si>
  <si>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</si>
  <si>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</si>
  <si>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</si>
  <si>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</si>
  <si>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</si>
  <si>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</si>
  <si>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</si>
  <si>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</si>
  <si>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</si>
  <si>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</si>
  <si>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</si>
  <si>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</si>
  <si>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</si>
  <si>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</si>
  <si>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</si>
  <si>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</si>
  <si>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</si>
  <si>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</si>
  <si>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</si>
  <si>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</si>
  <si>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</si>
  <si>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</si>
  <si>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</si>
  <si>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</si>
  <si>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</si>
  <si>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</si>
  <si>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</si>
  <si>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</si>
  <si>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</si>
  <si>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</si>
  <si>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</si>
  <si>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</si>
  <si>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</si>
  <si>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</si>
  <si>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</si>
  <si>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</si>
  <si>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</si>
  <si>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</si>
  <si>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</si>
  <si>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</si>
  <si>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</si>
  <si>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</si>
  <si>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</si>
  <si>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</si>
  <si>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</si>
  <si>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</si>
  <si>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</si>
  <si>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</si>
  <si>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</si>
  <si>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</si>
  <si>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</si>
  <si>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</si>
  <si>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</si>
  <si>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</si>
  <si>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</si>
  <si>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</si>
  <si>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</si>
  <si>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</si>
  <si>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</si>
  <si>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</si>
  <si>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</si>
  <si>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</si>
  <si>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</si>
  <si>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</si>
  <si>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</si>
  <si>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</si>
  <si>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</si>
  <si>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</si>
  <si>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</si>
  <si>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</si>
  <si>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</si>
  <si>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</si>
  <si>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</si>
  <si>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</si>
  <si>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</si>
  <si>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</si>
  <si>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</si>
  <si>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</si>
  <si>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</si>
  <si>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</si>
  <si>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</si>
  <si>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</si>
  <si>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</si>
  <si>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</si>
  <si>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</si>
  <si>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</si>
  <si>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</si>
  <si>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</si>
  <si>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</si>
  <si>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</si>
  <si>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</si>
  <si>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</si>
  <si>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</si>
  <si>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</si>
  <si>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</si>
  <si>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</si>
  <si>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</si>
  <si>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</si>
  <si>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</si>
  <si>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</si>
  <si>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</si>
  <si>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</si>
  <si>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</si>
  <si>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</si>
  <si>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</si>
  <si>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</si>
  <si>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</si>
  <si>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</si>
  <si>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</si>
  <si>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</si>
  <si>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</si>
  <si>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</si>
  <si>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</si>
  <si>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</si>
  <si>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</si>
  <si>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</si>
  <si>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</si>
  <si>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</si>
  <si>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</si>
  <si>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</si>
  <si>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</si>
  <si>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</si>
  <si>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</si>
  <si>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</si>
  <si>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</si>
  <si>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</si>
  <si>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</si>
  <si>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</si>
  <si>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</si>
  <si>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</si>
  <si>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</si>
  <si>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</si>
  <si>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</si>
  <si>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</si>
  <si>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</si>
  <si>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</si>
  <si>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</si>
  <si>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</si>
  <si>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</si>
  <si>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</si>
  <si>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</si>
  <si>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</si>
  <si>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</si>
  <si>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</si>
  <si>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</si>
  <si>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</si>
  <si>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</si>
  <si>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</si>
  <si>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</si>
  <si>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</si>
  <si>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</si>
  <si>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</si>
  <si>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</si>
  <si>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</si>
  <si>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</si>
  <si>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</si>
  <si>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</si>
  <si>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</si>
  <si>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</si>
  <si>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</si>
  <si>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</si>
  <si>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</si>
  <si>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</si>
  <si>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</si>
  <si>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</si>
  <si>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</si>
  <si>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</si>
  <si>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</si>
  <si>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</si>
  <si>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</si>
  <si>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</si>
  <si>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</si>
  <si>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</si>
  <si>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</si>
  <si>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</si>
  <si>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</si>
  <si>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</si>
  <si>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</si>
  <si>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</si>
  <si>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</si>
  <si>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</si>
  <si>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</si>
  <si>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</si>
  <si>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</si>
  <si>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</si>
  <si>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</si>
  <si>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</si>
  <si>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</si>
  <si>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</si>
  <si>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</si>
  <si>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</si>
  <si>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</si>
  <si>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</si>
  <si>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</si>
  <si>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</si>
  <si>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</si>
  <si>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</si>
  <si>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</si>
  <si>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</si>
  <si>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</si>
  <si>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</si>
  <si>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</si>
  <si>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</si>
  <si>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</si>
  <si>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</si>
  <si>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</si>
  <si>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</si>
  <si>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</si>
  <si>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</si>
  <si>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</si>
  <si>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</si>
  <si>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</si>
  <si>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</si>
  <si>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</si>
  <si>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</si>
  <si>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</si>
  <si>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</si>
  <si>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</si>
  <si>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</si>
  <si>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</si>
  <si>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</si>
  <si>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</si>
  <si>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</si>
  <si>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</si>
  <si>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</si>
  <si>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</si>
  <si>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</si>
  <si>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</si>
  <si>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</si>
  <si>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</si>
  <si>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</si>
  <si>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</si>
  <si>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</si>
  <si>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</si>
  <si>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</si>
  <si>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</si>
  <si>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</si>
  <si>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</si>
  <si>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</si>
  <si>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</si>
  <si>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</si>
  <si>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</si>
  <si>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</si>
  <si>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</si>
  <si>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</si>
  <si>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</si>
  <si>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</si>
  <si>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</si>
  <si>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</si>
  <si>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</si>
  <si>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</si>
  <si>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</si>
  <si>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</si>
  <si>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</si>
  <si>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</si>
  <si>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</si>
  <si>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</si>
  <si>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</si>
  <si>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</si>
  <si>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</si>
  <si>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</si>
  <si>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</si>
  <si>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</si>
  <si>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</si>
  <si>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</si>
  <si>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</si>
  <si>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</si>
  <si>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</si>
  <si>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</si>
  <si>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</si>
  <si>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</si>
  <si>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</si>
  <si>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</si>
  <si>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</si>
  <si>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</si>
  <si>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</si>
  <si>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</si>
  <si>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</si>
  <si>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</si>
  <si>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</si>
  <si>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</si>
  <si>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</si>
  <si>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</si>
  <si>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</si>
  <si>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</si>
  <si>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</si>
  <si>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</si>
  <si>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</si>
  <si>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</si>
  <si>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</si>
  <si>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</si>
  <si>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</si>
  <si>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</si>
  <si>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</si>
  <si>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</si>
  <si>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</si>
  <si>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</si>
  <si>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</si>
  <si>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</si>
  <si>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</si>
  <si>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</si>
  <si>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</si>
  <si>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</si>
  <si>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</si>
  <si>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</si>
  <si>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</si>
  <si>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</si>
  <si>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</si>
  <si>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</si>
  <si>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</si>
  <si>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</si>
  <si>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</si>
  <si>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</si>
  <si>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</si>
  <si>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</si>
  <si>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</si>
  <si>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</si>
  <si>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</si>
  <si>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</si>
  <si>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</si>
  <si>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</si>
  <si>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</si>
  <si>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</si>
  <si>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</si>
  <si>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</si>
  <si>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</si>
  <si>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</si>
  <si>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</si>
  <si>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</si>
  <si>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</si>
  <si>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</si>
  <si>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</si>
  <si>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</si>
  <si>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</si>
  <si>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</si>
  <si>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</si>
  <si>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</si>
  <si>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</si>
  <si>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</si>
  <si>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</si>
  <si>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</si>
  <si>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</si>
  <si>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</si>
  <si>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</si>
  <si>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</si>
  <si>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</si>
  <si>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</si>
  <si>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</si>
  <si>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</si>
  <si>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</si>
  <si>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</si>
  <si>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</si>
  <si>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</si>
  <si>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</si>
  <si>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</si>
  <si>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</si>
  <si>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</si>
  <si>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</si>
  <si>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</si>
  <si>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</si>
  <si>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</si>
  <si>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</si>
  <si>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</si>
  <si>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</si>
  <si>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</si>
  <si>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</si>
  <si>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</si>
  <si>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</si>
  <si>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</si>
  <si>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</si>
  <si>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</si>
  <si>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</si>
  <si>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</si>
  <si>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</si>
  <si>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</si>
  <si>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</si>
  <si>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</si>
  <si>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</si>
  <si>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</si>
  <si>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</si>
  <si>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</si>
  <si>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</si>
  <si>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</si>
  <si>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</si>
  <si>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</si>
  <si>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</si>
  <si>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</si>
  <si>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</si>
  <si>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</si>
  <si>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</si>
  <si>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</si>
  <si>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</si>
  <si>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</si>
  <si>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</si>
  <si>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</si>
  <si>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</si>
  <si>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</si>
  <si>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</si>
  <si>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</si>
  <si>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</si>
  <si>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</si>
  <si>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</si>
  <si>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</si>
  <si>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</si>
  <si>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</si>
  <si>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</si>
  <si>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</si>
  <si>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</si>
  <si>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</si>
  <si>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</si>
  <si>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</si>
  <si>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</si>
  <si>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</si>
  <si>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</si>
  <si>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</si>
  <si>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</si>
  <si>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</si>
  <si>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</si>
  <si>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</si>
  <si>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</si>
  <si>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</si>
  <si>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</si>
  <si>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</si>
  <si>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</si>
  <si>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</si>
  <si>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</si>
  <si>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</si>
  <si>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</si>
  <si>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</si>
  <si>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</si>
  <si>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</si>
  <si>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</si>
  <si>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</si>
  <si>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</si>
  <si>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</si>
  <si>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</si>
  <si>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</si>
  <si>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</si>
  <si>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</si>
  <si>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</si>
  <si>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</si>
  <si>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</si>
  <si>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</si>
  <si>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</si>
  <si>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</si>
  <si>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</si>
  <si>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</si>
  <si>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</si>
  <si>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</si>
  <si>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</si>
  <si>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</si>
  <si>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</si>
  <si>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</si>
  <si>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</si>
  <si>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</si>
  <si>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</si>
  <si>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</si>
  <si>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</si>
  <si>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</si>
  <si>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</si>
  <si>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</si>
  <si>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</si>
  <si>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</si>
  <si>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</si>
  <si>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</si>
  <si>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</si>
  <si>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</si>
  <si>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</si>
  <si>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</si>
  <si>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</si>
  <si>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</si>
  <si>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</si>
  <si>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</si>
  <si>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</si>
  <si>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</si>
  <si>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</si>
  <si>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</si>
  <si>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</si>
  <si>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</si>
  <si>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</si>
  <si>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</si>
  <si>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</si>
  <si>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</si>
  <si>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</si>
  <si>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</si>
  <si>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</si>
  <si>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</si>
  <si>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</si>
  <si>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</si>
  <si>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</si>
  <si>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</si>
  <si>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</si>
  <si>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</si>
  <si>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</si>
  <si>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</si>
  <si>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</si>
  <si>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</si>
  <si>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</si>
  <si>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</si>
  <si>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</si>
  <si>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</si>
  <si>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</si>
  <si>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</si>
  <si>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</si>
  <si>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</si>
  <si>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</si>
  <si>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</si>
  <si>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</si>
  <si>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</si>
  <si>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</si>
  <si>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</si>
  <si>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</si>
  <si>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</si>
  <si>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</si>
  <si>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</si>
  <si>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</si>
  <si>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</si>
  <si>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</si>
  <si>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</si>
  <si>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</si>
  <si>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</si>
  <si>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</si>
  <si>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</si>
  <si>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</si>
  <si>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</si>
  <si>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</si>
  <si>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</si>
  <si>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</si>
  <si>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</si>
  <si>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</si>
  <si>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</si>
  <si>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</si>
  <si>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</si>
  <si>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</si>
  <si>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</si>
  <si>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</si>
  <si>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</si>
  <si>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</si>
  <si>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</si>
  <si>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</si>
  <si>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</si>
  <si>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</si>
  <si>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</si>
  <si>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</si>
  <si>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</si>
  <si>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</si>
  <si>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</si>
  <si>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</si>
  <si>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</si>
  <si>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</si>
  <si>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</si>
  <si>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</si>
  <si>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</si>
  <si>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</si>
  <si>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</si>
  <si>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</si>
  <si>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</si>
  <si>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</si>
  <si>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</si>
  <si>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</si>
  <si>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</si>
  <si>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</si>
  <si>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</si>
  <si>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</si>
  <si>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</si>
  <si>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</si>
  <si>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</si>
  <si>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</si>
  <si>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</si>
  <si>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</si>
  <si>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</si>
  <si>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</si>
  <si>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</si>
  <si>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</si>
  <si>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</si>
  <si>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</si>
  <si>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</si>
  <si>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</si>
  <si>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</si>
  <si>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</si>
  <si>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</si>
  <si>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</si>
  <si>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</si>
  <si>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</si>
  <si>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</si>
  <si>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</si>
  <si>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</si>
  <si>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</si>
  <si>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</si>
  <si>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</si>
  <si>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</si>
  <si>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</si>
  <si>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</si>
  <si>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</si>
  <si>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</si>
  <si>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</si>
  <si>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</si>
  <si>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</si>
  <si>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</si>
  <si>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</si>
  <si>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</si>
  <si>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</si>
  <si>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</si>
  <si>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</si>
  <si>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</si>
  <si>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</si>
  <si>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</si>
  <si>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</si>
  <si>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</si>
  <si>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</si>
  <si>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</si>
  <si>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</si>
  <si>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</si>
  <si>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</si>
  <si>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</si>
  <si>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</si>
  <si>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</si>
  <si>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</si>
  <si>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</si>
  <si>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</si>
  <si>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</si>
  <si>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</si>
  <si>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</si>
  <si>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</si>
  <si>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</si>
  <si>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</si>
  <si>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</si>
  <si>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</si>
  <si>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</si>
  <si>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</si>
  <si>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</si>
  <si>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</si>
  <si>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</si>
  <si>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</si>
  <si>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</si>
  <si>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</si>
  <si>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</si>
  <si>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</si>
  <si>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</si>
  <si>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</si>
  <si>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</si>
  <si>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</si>
  <si>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</si>
  <si>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</si>
  <si>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</si>
  <si>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</si>
  <si>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</si>
  <si>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</si>
  <si>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</si>
  <si>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</si>
  <si>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</si>
  <si>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</si>
  <si>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</si>
  <si>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</si>
  <si>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</si>
  <si>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</si>
  <si>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</si>
  <si>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</si>
  <si>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</si>
  <si>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</si>
  <si>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</si>
  <si>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</si>
  <si>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</si>
  <si>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</si>
  <si>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</si>
  <si>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</si>
  <si>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</si>
  <si>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</si>
  <si>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</si>
  <si>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</si>
  <si>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</si>
  <si>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</si>
  <si>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</si>
  <si>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</si>
  <si>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</si>
  <si>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</si>
  <si>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</si>
  <si>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</si>
  <si>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</si>
  <si>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</si>
  <si>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</si>
  <si>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</si>
  <si>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</si>
  <si>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</si>
  <si>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</si>
  <si>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</si>
  <si>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</si>
  <si>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</si>
  <si>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</si>
  <si>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</si>
  <si>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</si>
  <si>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</si>
  <si>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</si>
  <si>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</si>
  <si>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</si>
  <si>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</si>
  <si>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</si>
  <si>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</si>
  <si>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</si>
  <si>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</si>
  <si>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</si>
  <si>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</si>
  <si>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</si>
  <si>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</si>
  <si>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</si>
  <si>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</si>
  <si>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</si>
  <si>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</si>
  <si>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</si>
  <si>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</si>
  <si>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</si>
  <si>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</si>
  <si>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</si>
  <si>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</si>
  <si>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</si>
  <si>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</si>
  <si>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</si>
  <si>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</si>
  <si>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</si>
  <si>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</si>
  <si>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</si>
  <si>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</si>
  <si>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</si>
  <si>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</si>
  <si>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</si>
  <si>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</si>
  <si>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</si>
  <si>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</si>
  <si>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</si>
  <si>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</si>
  <si>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</si>
  <si>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</si>
  <si>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</si>
  <si>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</si>
  <si>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</si>
  <si>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</si>
  <si>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</si>
  <si>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</si>
  <si>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</si>
  <si>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</si>
  <si>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</si>
  <si>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</si>
  <si>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</si>
  <si>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</si>
  <si>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</si>
  <si>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</si>
  <si>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</si>
  <si>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</si>
  <si>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</si>
  <si>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</si>
  <si>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</si>
  <si>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</si>
  <si>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</si>
  <si>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</si>
  <si>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</si>
  <si>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</si>
  <si>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</si>
  <si>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</si>
  <si>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</si>
  <si>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</si>
  <si>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</si>
  <si>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</si>
  <si>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</si>
  <si>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</si>
  <si>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</si>
  <si>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</si>
  <si>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</si>
  <si>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</si>
  <si>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</si>
  <si>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</si>
  <si>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</si>
  <si>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</si>
  <si>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</si>
  <si>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</si>
  <si>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</si>
  <si>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</si>
  <si>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</si>
  <si>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</si>
  <si>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</si>
  <si>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</si>
  <si>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</si>
  <si>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</si>
  <si>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</si>
  <si>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</si>
  <si>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</si>
  <si>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</si>
  <si>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</si>
  <si>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</si>
  <si>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</si>
  <si>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</si>
  <si>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</si>
  <si>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</si>
  <si>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</si>
  <si>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</si>
  <si>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</si>
  <si>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</si>
  <si>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</si>
  <si>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</si>
  <si>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</si>
  <si>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</si>
  <si>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</si>
  <si>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</si>
  <si>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</si>
  <si>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</si>
  <si>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</si>
  <si>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</si>
  <si>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</si>
  <si>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</si>
  <si>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</si>
  <si>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</si>
  <si>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</si>
  <si>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</si>
  <si>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</si>
  <si>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</si>
  <si>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</si>
  <si>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</si>
  <si>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</si>
  <si>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</si>
  <si>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</si>
  <si>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</si>
  <si>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</si>
  <si>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</si>
  <si>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</si>
  <si>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</si>
  <si>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</si>
  <si>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</si>
  <si>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</si>
  <si>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</si>
  <si>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</si>
  <si>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</si>
  <si>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</si>
  <si>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</si>
  <si>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</si>
  <si>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</si>
  <si>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</si>
  <si>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</si>
  <si>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</si>
  <si>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</si>
  <si>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</si>
  <si>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</si>
  <si>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</si>
  <si>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</si>
  <si>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</si>
  <si>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</si>
  <si>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</si>
  <si>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</si>
  <si>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</si>
  <si>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</si>
  <si>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</si>
  <si>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</si>
  <si>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</si>
  <si>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</si>
  <si>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</si>
  <si>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</si>
  <si>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</si>
  <si>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</si>
  <si>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</si>
  <si>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</si>
  <si>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</si>
  <si>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</si>
  <si>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</si>
  <si>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</si>
  <si>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</si>
  <si>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</si>
  <si>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</si>
  <si>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</si>
  <si>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</si>
  <si>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</si>
  <si>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</si>
  <si>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</si>
  <si>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</si>
  <si>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</si>
  <si>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</si>
  <si>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</si>
  <si>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</si>
  <si>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</si>
  <si>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</si>
  <si>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</si>
  <si>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</si>
  <si>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</si>
  <si>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</si>
  <si>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</si>
  <si>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</si>
  <si>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</si>
  <si>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</si>
  <si>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</si>
  <si>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</si>
  <si>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</si>
  <si>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</si>
  <si>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</si>
  <si>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</si>
  <si>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</si>
  <si>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</si>
  <si>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</si>
  <si>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</si>
  <si>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</si>
  <si>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</si>
  <si>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</si>
  <si>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</si>
  <si>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</si>
  <si>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</si>
  <si>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</si>
  <si>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</si>
  <si>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</si>
  <si>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</si>
  <si>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</si>
  <si>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</si>
  <si>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</si>
  <si>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</si>
  <si>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</si>
  <si>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</si>
  <si>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</si>
  <si>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</si>
  <si>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</si>
  <si>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</si>
  <si>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</si>
  <si>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</si>
  <si>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</si>
  <si>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</si>
  <si>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</si>
  <si>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</si>
  <si>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</si>
  <si>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</si>
  <si>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</si>
  <si>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</si>
  <si>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</si>
  <si>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</si>
  <si>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</si>
  <si>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</si>
  <si>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</si>
  <si>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</si>
  <si>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</si>
  <si>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</si>
  <si>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</si>
  <si>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</si>
  <si>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</si>
  <si>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</si>
  <si>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</si>
  <si>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</si>
  <si>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</si>
  <si>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</si>
  <si>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</si>
  <si>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</si>
  <si>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</si>
  <si>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</si>
  <si>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</si>
  <si>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</si>
  <si>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</si>
  <si>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</si>
  <si>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</si>
  <si>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</si>
  <si>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</si>
  <si>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</si>
  <si>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</si>
  <si>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</si>
  <si>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</si>
  <si>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</si>
  <si>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</si>
  <si>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</si>
  <si>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</si>
  <si>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</si>
  <si>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</si>
  <si>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</si>
  <si>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</si>
  <si>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</si>
  <si>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</si>
  <si>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</si>
  <si>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</si>
  <si>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</si>
  <si>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</si>
  <si>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</si>
  <si>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</si>
  <si>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</si>
  <si>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</si>
  <si>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</si>
  <si>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</si>
  <si>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</si>
  <si>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</si>
  <si>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</si>
  <si>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</si>
  <si>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</si>
  <si>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</si>
  <si>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</si>
  <si>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</si>
  <si>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</si>
  <si>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</si>
  <si>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</si>
  <si>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</si>
  <si>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</si>
  <si>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</si>
  <si>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</si>
  <si>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</si>
  <si>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</si>
  <si>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</si>
  <si>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</si>
  <si>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</si>
  <si>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</si>
  <si>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</si>
  <si>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</si>
  <si>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</si>
  <si>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</si>
  <si>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</si>
  <si>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</si>
  <si>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</si>
  <si>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</si>
  <si>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</si>
  <si>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</si>
  <si>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</si>
  <si>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</si>
  <si>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</si>
  <si>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</si>
  <si>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</si>
  <si>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</si>
  <si>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</si>
  <si>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</si>
  <si>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</si>
  <si>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</si>
  <si>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</si>
  <si>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</si>
  <si>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</si>
  <si>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</si>
  <si>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</si>
  <si>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</si>
  <si>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</si>
  <si>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</si>
  <si>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</si>
  <si>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</si>
  <si>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</si>
  <si>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</si>
  <si>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</si>
  <si>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</si>
  <si>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</si>
  <si>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</si>
  <si>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</si>
  <si>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</si>
  <si>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</si>
  <si>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</si>
  <si>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</si>
  <si>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</si>
  <si>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</si>
  <si>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</si>
  <si>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</si>
  <si>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</si>
  <si>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</si>
  <si>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</si>
  <si>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</si>
  <si>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</si>
  <si>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</si>
  <si>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</si>
  <si>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</si>
  <si>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</si>
  <si>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</si>
  <si>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</si>
  <si>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</si>
  <si>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</si>
  <si>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</si>
  <si>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</si>
  <si>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</si>
  <si>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</si>
  <si>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</si>
  <si>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</si>
  <si>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</si>
  <si>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</si>
  <si>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</si>
  <si>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</si>
  <si>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</si>
  <si>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</si>
  <si>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</si>
  <si>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</si>
  <si>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</si>
  <si>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</si>
  <si>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</si>
  <si>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</si>
  <si>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</si>
  <si>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</si>
  <si>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</si>
  <si>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</si>
  <si>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</si>
  <si>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</si>
  <si>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</si>
  <si>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</si>
  <si>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</si>
  <si>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</si>
  <si>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</si>
  <si>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</si>
  <si>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</si>
  <si>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</si>
  <si>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</si>
  <si>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</si>
  <si>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</si>
  <si>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</si>
  <si>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</si>
  <si>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</si>
  <si>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</si>
  <si>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</si>
  <si>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</si>
  <si>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</si>
  <si>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</si>
  <si>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</si>
  <si>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</si>
  <si>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</si>
  <si>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</si>
  <si>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</si>
  <si>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</si>
  <si>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</si>
  <si>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</si>
  <si>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</si>
  <si>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</si>
  <si>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</si>
  <si>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</si>
  <si>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</si>
  <si>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</si>
  <si>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</si>
  <si>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</si>
  <si>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</si>
  <si>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</si>
  <si>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</si>
  <si>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</si>
  <si>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</si>
  <si>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</si>
  <si>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</si>
  <si>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</si>
  <si>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</si>
  <si>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</si>
  <si>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</si>
  <si>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</si>
  <si>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</si>
  <si>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</si>
  <si>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</si>
  <si>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</si>
  <si>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</si>
  <si>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</si>
  <si>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</si>
  <si>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</si>
  <si>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</si>
  <si>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</si>
  <si>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</si>
  <si>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</si>
  <si>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</si>
  <si>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</si>
  <si>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</si>
  <si>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</si>
  <si>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</si>
  <si>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</si>
  <si>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</si>
  <si>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</si>
  <si>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</si>
  <si>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</si>
  <si>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</si>
  <si>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</si>
  <si>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</si>
  <si>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</si>
  <si>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</si>
  <si>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</si>
  <si>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</si>
  <si>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</si>
  <si>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</si>
  <si>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</si>
  <si>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</si>
  <si>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</si>
  <si>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</si>
  <si>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</si>
  <si>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</si>
  <si>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</si>
  <si>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</si>
  <si>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</si>
  <si>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</si>
  <si>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</si>
  <si>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</si>
  <si>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</si>
  <si>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</si>
  <si>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</si>
  <si>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</si>
  <si>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</si>
  <si>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</si>
  <si>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</si>
  <si>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</si>
  <si>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</si>
  <si>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</si>
  <si>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</si>
  <si>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</si>
  <si>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</si>
  <si>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</si>
  <si>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</si>
  <si>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</si>
  <si>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</si>
  <si>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</si>
  <si>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</si>
  <si>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</si>
  <si>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</si>
  <si>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</si>
  <si>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</si>
  <si>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</si>
  <si>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</si>
  <si>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</si>
  <si>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</si>
  <si>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</si>
  <si>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</si>
  <si>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</si>
  <si>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</si>
  <si>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</si>
  <si>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</si>
  <si>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</si>
  <si>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</si>
  <si>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</si>
  <si>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</si>
  <si>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</si>
  <si>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</si>
  <si>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</si>
  <si>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</si>
  <si>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</si>
  <si>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</si>
  <si>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</si>
  <si>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</si>
  <si>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</si>
  <si>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</si>
  <si>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</si>
  <si>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</si>
  <si>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</si>
  <si>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</si>
  <si>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</si>
  <si>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</si>
  <si>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</si>
  <si>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</si>
  <si>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</si>
  <si>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</si>
  <si>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</si>
  <si>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</si>
  <si>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</si>
  <si>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</si>
  <si>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</si>
  <si>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</si>
  <si>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</si>
  <si>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</si>
  <si>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</si>
  <si>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</si>
  <si>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</si>
  <si>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</si>
  <si>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</si>
  <si>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</si>
  <si>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</si>
  <si>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</si>
  <si>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</si>
  <si>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</si>
  <si>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</si>
  <si>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</si>
  <si>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</si>
  <si>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</si>
  <si>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</si>
  <si>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</si>
  <si>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</si>
  <si>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</si>
  <si>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</si>
  <si>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</si>
  <si>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</si>
  <si>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</si>
  <si>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</si>
  <si>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</si>
  <si>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</si>
  <si>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</si>
  <si>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</si>
  <si>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</si>
  <si>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</si>
  <si>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</si>
  <si>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</si>
  <si>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</si>
  <si>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</si>
  <si>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</si>
  <si>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</si>
  <si>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</si>
  <si>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</si>
  <si>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</si>
  <si>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</si>
  <si>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</si>
  <si>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</si>
  <si>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</si>
  <si>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</si>
  <si>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</si>
  <si>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</si>
  <si>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</si>
  <si>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</si>
  <si>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</si>
  <si>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</si>
  <si>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</si>
  <si>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</si>
  <si>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</si>
  <si>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</si>
  <si>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</si>
  <si>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</si>
  <si>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</si>
  <si>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</si>
  <si>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</si>
  <si>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</si>
  <si>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</si>
  <si>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</si>
  <si>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</si>
  <si>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</si>
  <si>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</si>
  <si>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</si>
  <si>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</si>
  <si>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</si>
  <si>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</si>
  <si>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</si>
  <si>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</si>
  <si>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</si>
  <si>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</si>
  <si>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</si>
  <si>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</si>
  <si>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</si>
  <si>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</si>
  <si>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</si>
  <si>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</si>
  <si>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</si>
  <si>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</si>
  <si>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</si>
  <si>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</si>
  <si>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</si>
  <si>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</si>
  <si>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</si>
  <si>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</si>
  <si>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</si>
  <si>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</si>
  <si>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</si>
  <si>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</si>
  <si>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</si>
  <si>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</si>
  <si>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</si>
  <si>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</si>
  <si>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</si>
  <si>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</si>
  <si>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</si>
  <si>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</si>
  <si>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</si>
  <si>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</si>
  <si>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</si>
  <si>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</si>
  <si>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</si>
  <si>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</si>
  <si>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</si>
  <si>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</si>
  <si>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</si>
  <si>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</si>
  <si>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</si>
  <si>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</si>
  <si>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</si>
  <si>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</si>
  <si>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</si>
  <si>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</si>
  <si>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</si>
  <si>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</si>
  <si>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</si>
  <si>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</si>
  <si>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</si>
  <si>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</si>
  <si>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</si>
  <si>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</si>
  <si>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</si>
  <si>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</si>
  <si>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</si>
  <si>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</si>
  <si>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</si>
  <si>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</si>
  <si>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</si>
  <si>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</si>
  <si>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</si>
  <si>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</si>
  <si>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</si>
  <si>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</si>
  <si>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</si>
  <si>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</si>
  <si>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</si>
  <si>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</si>
  <si>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</si>
  <si>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</si>
  <si>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</si>
  <si>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</si>
  <si>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</si>
  <si>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</si>
  <si>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</si>
  <si>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</si>
  <si>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</si>
  <si>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</si>
  <si>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</si>
  <si>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</si>
  <si>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</si>
  <si>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</si>
  <si>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</si>
  <si>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</si>
  <si>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</si>
  <si>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</si>
  <si>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</si>
  <si>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</si>
  <si>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</si>
  <si>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</si>
  <si>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</si>
  <si>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</si>
  <si>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</si>
  <si>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</si>
  <si>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</si>
  <si>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</si>
  <si>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</si>
  <si>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</si>
  <si>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</si>
  <si>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</si>
  <si>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</si>
  <si>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</si>
  <si>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</si>
  <si>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</si>
  <si>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</si>
  <si>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</si>
  <si>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</si>
  <si>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</si>
  <si>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</si>
  <si>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</si>
  <si>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</si>
  <si>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</si>
  <si>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</si>
  <si>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</si>
  <si>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</si>
  <si>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</si>
  <si>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</si>
  <si>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</si>
  <si>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</si>
  <si>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</si>
  <si>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</si>
  <si>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</si>
  <si>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</si>
  <si>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</si>
  <si>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</si>
  <si>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</si>
  <si>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</si>
  <si>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</si>
  <si>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</si>
  <si>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</si>
  <si>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</si>
  <si>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</si>
  <si>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</si>
  <si>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</si>
  <si>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</si>
  <si>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</si>
  <si>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</si>
  <si>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</si>
  <si>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</si>
  <si>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</si>
  <si>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</si>
  <si>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</si>
  <si>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</si>
  <si>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</si>
  <si>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</si>
  <si>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</si>
  <si>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</si>
  <si>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</si>
  <si>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</si>
  <si>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</si>
  <si>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</si>
  <si>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</si>
  <si>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</si>
  <si>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</si>
  <si>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</si>
  <si>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</si>
  <si>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</si>
  <si>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</si>
  <si>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</si>
  <si>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</si>
  <si>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</si>
  <si>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</si>
  <si>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</si>
  <si>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</si>
  <si>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</si>
  <si>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</si>
  <si>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</si>
  <si>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</si>
  <si>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</si>
  <si>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</si>
  <si>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</si>
  <si>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</si>
  <si>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</si>
  <si>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</si>
  <si>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</si>
  <si>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</si>
  <si>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</si>
  <si>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</si>
  <si>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</si>
  <si>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</si>
  <si>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</si>
  <si>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</si>
  <si>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</si>
  <si>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</si>
  <si>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</si>
  <si>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</si>
  <si>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</si>
  <si>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</si>
  <si>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</si>
  <si>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</si>
  <si>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</si>
  <si>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</si>
  <si>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</si>
  <si>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</si>
  <si>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</si>
  <si>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</si>
  <si>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</si>
  <si>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</si>
  <si>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</si>
  <si>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</si>
  <si>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</si>
  <si>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</si>
  <si>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</si>
  <si>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</si>
  <si>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</si>
  <si>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</si>
  <si>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</si>
  <si>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</si>
  <si>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</si>
  <si>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</si>
  <si>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</si>
  <si>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</si>
  <si>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</si>
  <si>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</si>
  <si>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</si>
  <si>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</si>
  <si>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</si>
  <si>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</si>
  <si>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</si>
  <si>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</si>
  <si>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</si>
  <si>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</si>
  <si>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</si>
  <si>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</si>
  <si>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</si>
  <si>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</si>
  <si>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</si>
  <si>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</si>
  <si>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</si>
  <si>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</si>
  <si>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</si>
  <si>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</si>
  <si>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</si>
  <si>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</si>
  <si>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</si>
  <si>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</si>
  <si>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</si>
  <si>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</si>
  <si>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</si>
  <si>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</si>
  <si>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</si>
  <si>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</si>
  <si>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</si>
  <si>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</si>
  <si>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</si>
  <si>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</si>
  <si>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</si>
  <si>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</si>
  <si>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</si>
  <si>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</si>
  <si>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</si>
  <si>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</si>
  <si>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</si>
  <si>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</si>
  <si>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</si>
  <si>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</si>
  <si>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</si>
  <si>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</si>
  <si>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</si>
  <si>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</si>
  <si>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</si>
  <si>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</si>
  <si>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</si>
  <si>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</si>
  <si>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</si>
  <si>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</si>
  <si>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</si>
  <si>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</si>
  <si>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</si>
  <si>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</si>
  <si>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</si>
  <si>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</si>
  <si>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</si>
  <si>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</si>
  <si>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</si>
  <si>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</si>
  <si>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</si>
  <si>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</si>
  <si>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</si>
  <si>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</si>
  <si>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</si>
  <si>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</si>
  <si>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</si>
  <si>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</si>
  <si>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</si>
  <si>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</si>
  <si>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</si>
  <si>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</si>
  <si>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</si>
  <si>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</si>
  <si>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</si>
  <si>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</si>
  <si>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</si>
  <si>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</si>
  <si>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</si>
  <si>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</si>
  <si>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</si>
  <si>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</si>
  <si>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</si>
  <si>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</si>
  <si>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</si>
  <si>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</si>
  <si>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</si>
  <si>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</si>
  <si>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</si>
  <si>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</si>
  <si>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</si>
  <si>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</si>
  <si>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</si>
  <si>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</si>
  <si>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</si>
  <si>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</si>
  <si>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</si>
  <si>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</si>
  <si>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</si>
  <si>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</si>
  <si>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</si>
  <si>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</si>
  <si>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</si>
  <si>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</si>
  <si>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</si>
  <si>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</si>
  <si>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</si>
  <si>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</si>
  <si>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</si>
  <si>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</si>
  <si>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</si>
  <si>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</si>
  <si>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</si>
  <si>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</si>
  <si>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</si>
  <si>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</si>
  <si>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</si>
  <si>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</si>
  <si>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</si>
  <si>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</si>
  <si>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</si>
  <si>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</si>
  <si>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</si>
  <si>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</si>
  <si>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</si>
  <si>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</si>
  <si>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</si>
  <si>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</si>
  <si>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</si>
  <si>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</si>
  <si>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</si>
  <si>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</si>
  <si>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</si>
  <si>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</si>
  <si>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</si>
  <si>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</si>
  <si>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</si>
  <si>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</si>
  <si>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</si>
  <si>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</si>
  <si>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</si>
  <si>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</si>
  <si>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</si>
  <si>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</si>
  <si>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</si>
  <si>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</si>
  <si>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</si>
  <si>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</si>
  <si>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</si>
  <si>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</si>
  <si>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</si>
  <si>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</si>
  <si>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</si>
  <si>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</si>
  <si>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</si>
  <si>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</si>
  <si>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</si>
  <si>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</si>
  <si>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</si>
  <si>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</si>
  <si>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</si>
  <si>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</si>
  <si>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</si>
  <si>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</si>
  <si>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</si>
  <si>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</si>
  <si>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</si>
  <si>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</si>
  <si>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</si>
  <si>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</si>
  <si>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</si>
  <si>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</si>
  <si>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</si>
  <si>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</si>
  <si>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</si>
  <si>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</si>
  <si>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</si>
  <si>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</si>
  <si>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</si>
  <si>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</si>
  <si>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</si>
  <si>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</si>
  <si>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</si>
  <si>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</si>
  <si>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</si>
  <si>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</si>
  <si>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</si>
  <si>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</si>
  <si>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</si>
  <si>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</si>
  <si>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</si>
  <si>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</si>
  <si>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</si>
  <si>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</si>
  <si>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</si>
  <si>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</si>
  <si>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</si>
  <si>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</si>
  <si>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</si>
  <si>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</si>
  <si>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</si>
  <si>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</si>
  <si>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</si>
  <si>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</si>
  <si>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</si>
  <si>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</si>
  <si>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</si>
  <si>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</si>
  <si>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</si>
  <si>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</si>
  <si>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</si>
  <si>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</si>
  <si>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</si>
  <si>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</si>
  <si>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</si>
  <si>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</si>
  <si>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</si>
  <si>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</si>
  <si>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</si>
  <si>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</si>
  <si>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</si>
  <si>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</si>
  <si>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</si>
  <si>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</si>
  <si>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</si>
  <si>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</si>
  <si>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</si>
  <si>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</si>
  <si>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</si>
  <si>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</si>
  <si>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</si>
  <si>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</si>
  <si>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</si>
  <si>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</si>
  <si>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</si>
  <si>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</si>
  <si>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</si>
  <si>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</si>
  <si>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</si>
  <si>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</si>
  <si>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</si>
  <si>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</si>
  <si>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</si>
  <si>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</si>
  <si>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</si>
  <si>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</si>
  <si>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</si>
  <si>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</si>
  <si>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</si>
  <si>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</si>
  <si>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</si>
  <si>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</si>
  <si>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</si>
  <si>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</si>
  <si>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</si>
  <si>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</si>
  <si>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</si>
  <si>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</si>
  <si>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</si>
  <si>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</si>
  <si>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</si>
  <si>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</si>
  <si>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</si>
  <si>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</si>
  <si>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</si>
  <si>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</si>
  <si>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</si>
  <si>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</si>
  <si>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</si>
  <si>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</si>
  <si>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</si>
  <si>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</si>
  <si>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</si>
  <si>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</si>
  <si>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</si>
  <si>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</si>
  <si>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</si>
  <si>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</si>
  <si>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</si>
  <si>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</si>
  <si>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</si>
  <si>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</si>
  <si>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</si>
  <si>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</si>
  <si>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</si>
  <si>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</si>
  <si>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</si>
  <si>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</si>
  <si>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</si>
  <si>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</si>
  <si>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</si>
  <si>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</si>
  <si>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</si>
  <si>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</si>
  <si>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</si>
  <si>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</si>
  <si>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</si>
  <si>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</si>
  <si>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</si>
  <si>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</si>
  <si>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</si>
  <si>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</si>
  <si>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</si>
  <si>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</si>
  <si>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</si>
  <si>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</si>
  <si>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</si>
  <si>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</si>
  <si>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</si>
  <si>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</si>
  <si>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</si>
  <si>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</si>
  <si>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</si>
  <si>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</si>
  <si>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</si>
  <si>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</si>
  <si>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</si>
  <si>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</si>
  <si>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</si>
  <si>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</si>
  <si>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</si>
  <si>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</si>
  <si>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</si>
  <si>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</si>
  <si>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</si>
  <si>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</si>
  <si>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</si>
  <si>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</si>
  <si>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</si>
  <si>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</si>
  <si>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</si>
  <si>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</si>
  <si>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</si>
  <si>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</si>
  <si>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</si>
  <si>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</si>
  <si>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</si>
  <si>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</si>
  <si>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</si>
  <si>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</si>
  <si>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</si>
  <si>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</si>
  <si>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</si>
  <si>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</si>
  <si>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</si>
  <si>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</si>
  <si>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</si>
  <si>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</si>
  <si>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</si>
  <si>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</si>
  <si>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</si>
  <si>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</si>
  <si>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</si>
  <si>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</si>
  <si>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</si>
  <si>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</si>
  <si>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</si>
  <si>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</si>
  <si>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</si>
  <si>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</si>
  <si>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</si>
  <si>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</si>
  <si>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</si>
  <si>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</si>
  <si>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</si>
  <si>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</si>
  <si>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</si>
  <si>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</si>
  <si>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</si>
  <si>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</si>
  <si>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</si>
  <si>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</si>
  <si>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</si>
  <si>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</si>
  <si>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</si>
  <si>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</si>
  <si>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</si>
  <si>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</si>
  <si>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</si>
  <si>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</si>
  <si>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</si>
  <si>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</si>
  <si>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</si>
  <si>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</si>
  <si>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</si>
  <si>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</si>
  <si>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</si>
  <si>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</si>
  <si>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</si>
  <si>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</si>
  <si>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</si>
  <si>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</si>
  <si>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</si>
  <si>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</si>
  <si>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</si>
  <si>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</si>
  <si>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</si>
  <si>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</si>
  <si>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</si>
  <si>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</si>
  <si>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</si>
  <si>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</si>
  <si>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</si>
  <si>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</si>
  <si>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</si>
  <si>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</si>
  <si>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</si>
  <si>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</si>
  <si>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</si>
  <si>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</si>
  <si>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</si>
  <si>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</si>
  <si>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</si>
  <si>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</si>
  <si>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</si>
  <si>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</si>
  <si>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</si>
  <si>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</si>
  <si>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</si>
  <si>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</si>
  <si>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</si>
  <si>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</si>
  <si>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</si>
  <si>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</si>
  <si>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</si>
  <si>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</si>
  <si>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</si>
  <si>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</si>
  <si>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</si>
  <si>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</si>
  <si>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</si>
  <si>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</si>
  <si>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</si>
  <si>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</si>
  <si>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</si>
  <si>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</si>
  <si>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</si>
  <si>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</si>
  <si>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</si>
  <si>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</si>
  <si>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</si>
  <si>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</si>
  <si>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</si>
  <si>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</si>
  <si>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</si>
  <si>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</si>
  <si>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</si>
  <si>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</si>
  <si>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</si>
  <si>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</si>
  <si>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</si>
  <si>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</si>
  <si>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</si>
  <si>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</si>
  <si>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</si>
  <si>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</si>
  <si>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</si>
  <si>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</si>
  <si>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</si>
  <si>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</si>
  <si>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</si>
  <si>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</si>
  <si>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</si>
  <si>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</si>
  <si>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</si>
  <si>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</si>
  <si>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</si>
  <si>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</si>
  <si>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</si>
  <si>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</si>
  <si>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</si>
  <si>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</si>
  <si>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</si>
  <si>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</si>
  <si>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</si>
  <si>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</si>
  <si>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</si>
  <si>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</si>
  <si>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</si>
  <si>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</si>
  <si>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</si>
  <si>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</si>
  <si>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</si>
  <si>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</si>
  <si>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</si>
  <si>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</si>
  <si>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</si>
  <si>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</si>
  <si>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</si>
  <si>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</si>
  <si>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</si>
  <si>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</si>
  <si>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</si>
  <si>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</si>
  <si>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</si>
  <si>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</si>
  <si>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</si>
  <si>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</si>
  <si>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</si>
  <si>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</si>
  <si>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</si>
  <si>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</si>
  <si>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</si>
  <si>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</si>
  <si>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</si>
  <si>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</si>
  <si>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</si>
  <si>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</si>
  <si>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</si>
  <si>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</si>
  <si>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</si>
  <si>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</si>
  <si>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</si>
  <si>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</si>
  <si>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</si>
  <si>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</si>
  <si>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</si>
  <si>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</si>
  <si>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</si>
  <si>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</si>
  <si>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</si>
  <si>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</si>
  <si>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</si>
  <si>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</si>
  <si>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</si>
  <si>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</si>
  <si>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</si>
  <si>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</si>
  <si>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</si>
  <si>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</si>
  <si>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</si>
  <si>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</si>
  <si>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</si>
  <si>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</si>
  <si>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</si>
  <si>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</si>
  <si>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</si>
  <si>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</si>
  <si>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</si>
  <si>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</si>
  <si>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</si>
  <si>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</si>
  <si>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</si>
  <si>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</si>
  <si>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</si>
  <si>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</si>
  <si>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</si>
  <si>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</si>
  <si>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</si>
  <si>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</si>
  <si>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</si>
  <si>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</si>
  <si>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</si>
  <si>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</si>
  <si>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</si>
  <si>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</si>
  <si>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</si>
  <si>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</si>
  <si>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</si>
  <si>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</si>
  <si>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</si>
  <si>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</si>
  <si>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</si>
  <si>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</si>
  <si>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</si>
  <si>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</si>
  <si>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</si>
  <si>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</si>
  <si>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</si>
  <si>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</si>
  <si>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</si>
  <si>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</si>
  <si>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</si>
  <si>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</si>
  <si>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</si>
  <si>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</si>
  <si>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</si>
  <si>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</si>
  <si>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</si>
  <si>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</si>
  <si>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</si>
  <si>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</si>
  <si>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</si>
  <si>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</si>
  <si>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</si>
  <si>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</si>
  <si>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</si>
  <si>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</si>
  <si>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</si>
  <si>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</si>
  <si>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</si>
  <si>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</si>
  <si>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</si>
  <si>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</si>
  <si>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</si>
  <si>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</si>
  <si>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</si>
  <si>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</si>
  <si>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</si>
  <si>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</si>
  <si>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</si>
  <si>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</si>
  <si>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</si>
  <si>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</si>
  <si>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</si>
  <si>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</si>
  <si>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</si>
  <si>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</si>
  <si>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</si>
  <si>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</si>
  <si>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</si>
  <si>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</si>
  <si>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</si>
  <si>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</si>
  <si>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</si>
  <si>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</si>
  <si>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</si>
  <si>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</si>
  <si>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</si>
  <si>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</si>
  <si>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</si>
  <si>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</si>
  <si>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</si>
  <si>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</si>
  <si>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</si>
  <si>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</si>
  <si>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</si>
  <si>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</si>
  <si>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</si>
  <si>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</si>
  <si>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</si>
  <si>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</si>
  <si>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</si>
  <si>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</si>
  <si>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</si>
  <si>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</si>
  <si>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</si>
  <si>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</si>
  <si>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</si>
  <si>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</si>
  <si>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</si>
  <si>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</si>
  <si>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</si>
  <si>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</si>
  <si>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</si>
  <si>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</si>
  <si>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</si>
  <si>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</si>
  <si>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</si>
  <si>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</si>
  <si>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</si>
  <si>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</si>
  <si>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</si>
  <si>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</si>
  <si>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</si>
  <si>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</si>
  <si>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</si>
  <si>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</si>
  <si>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</si>
  <si>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</si>
  <si>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</si>
  <si>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</si>
  <si>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</si>
  <si>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</si>
  <si>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</si>
  <si>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</si>
  <si>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</si>
  <si>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</si>
  <si>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</si>
  <si>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</si>
  <si>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</si>
  <si>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</si>
  <si>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</si>
  <si>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</si>
  <si>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</si>
  <si>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</si>
  <si>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</si>
  <si>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</si>
  <si>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</si>
  <si>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</si>
  <si>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</si>
  <si>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</si>
  <si>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</si>
  <si>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</si>
  <si>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</si>
  <si>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</si>
  <si>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</si>
  <si>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</si>
  <si>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</si>
  <si>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</si>
  <si>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</si>
  <si>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</si>
  <si>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</si>
  <si>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</si>
  <si>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</si>
  <si>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</si>
  <si>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</si>
  <si>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</si>
  <si>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</si>
  <si>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</si>
  <si>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</si>
  <si>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</si>
  <si>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</si>
  <si>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</si>
  <si>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</si>
  <si>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</si>
  <si>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</si>
  <si>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</si>
  <si>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</si>
  <si>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</si>
  <si>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</si>
  <si>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</si>
  <si>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</si>
  <si>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</si>
  <si>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</si>
  <si>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</si>
  <si>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</si>
  <si>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</si>
  <si>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</si>
  <si>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</si>
  <si>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</si>
  <si>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</si>
  <si>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</si>
  <si>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</si>
  <si>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</si>
  <si>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</si>
  <si>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</si>
  <si>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</si>
  <si>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</si>
  <si>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</si>
  <si>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</si>
  <si>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</si>
  <si>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</si>
  <si>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</si>
  <si>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</si>
  <si>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</si>
  <si>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</si>
  <si>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</si>
  <si>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</si>
  <si>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</si>
  <si>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</si>
  <si>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</si>
  <si>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</si>
  <si>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</si>
  <si>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</si>
  <si>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</si>
  <si>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</si>
  <si>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</si>
  <si>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</si>
  <si>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</si>
  <si>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</si>
  <si>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</si>
  <si>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</si>
  <si>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</si>
  <si>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</si>
  <si>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</si>
  <si>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</si>
  <si>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</si>
  <si>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</si>
  <si>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</si>
  <si>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</si>
  <si>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</si>
  <si>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</si>
  <si>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</si>
  <si>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</si>
  <si>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</si>
  <si>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</si>
  <si>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</si>
  <si>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</si>
  <si>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</si>
  <si>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</si>
  <si>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</si>
  <si>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</si>
  <si>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</si>
  <si>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</si>
  <si>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</si>
  <si>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</si>
  <si>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</si>
  <si>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</si>
  <si>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</si>
  <si>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</si>
  <si>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</si>
  <si>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</si>
  <si>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</si>
  <si>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</si>
  <si>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</si>
  <si>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</si>
  <si>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</si>
  <si>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</si>
  <si>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</si>
  <si>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</si>
  <si>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</si>
  <si>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</si>
  <si>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</si>
  <si>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</si>
  <si>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</si>
  <si>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</si>
  <si>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</si>
  <si>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</si>
  <si>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</si>
  <si>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</si>
  <si>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</si>
  <si>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</si>
  <si>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</si>
  <si>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</si>
  <si>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</si>
  <si>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</si>
  <si>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</si>
  <si>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</si>
  <si>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</si>
  <si>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</si>
  <si>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</si>
  <si>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</si>
  <si>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</si>
  <si>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</si>
  <si>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</si>
  <si>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</si>
  <si>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</si>
  <si>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</si>
  <si>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</si>
  <si>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</si>
  <si>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</si>
  <si>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</si>
  <si>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</si>
  <si>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</si>
  <si>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</si>
  <si>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</si>
  <si>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</si>
  <si>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</si>
  <si>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</si>
  <si>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</si>
  <si>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</si>
  <si>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</si>
  <si>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</si>
  <si>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</si>
  <si>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</si>
  <si>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</si>
  <si>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</si>
  <si>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</si>
  <si>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</si>
  <si>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</si>
  <si>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</si>
  <si>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</si>
  <si>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</si>
  <si>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</si>
  <si>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</si>
  <si>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</si>
  <si>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</si>
  <si>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</si>
  <si>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</si>
  <si>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</si>
  <si>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</si>
  <si>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</si>
  <si>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</si>
  <si>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</si>
  <si>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</si>
  <si>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</si>
  <si>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</si>
  <si>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</si>
  <si>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</si>
  <si>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</si>
  <si>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</si>
  <si>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</si>
  <si>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</si>
  <si>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</si>
  <si>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</si>
  <si>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</si>
  <si>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</si>
  <si>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</si>
  <si>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</si>
  <si>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</si>
  <si>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</si>
  <si>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</si>
  <si>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</si>
  <si>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</si>
  <si>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</si>
  <si>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</si>
  <si>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</si>
  <si>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</si>
  <si>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</si>
  <si>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</si>
  <si>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</si>
  <si>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</si>
  <si>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</si>
  <si>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</si>
  <si>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</si>
  <si>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</si>
  <si>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</si>
  <si>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</si>
  <si>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</si>
  <si>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</si>
  <si>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</si>
  <si>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</si>
  <si>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</si>
  <si>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</si>
  <si>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</si>
  <si>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</si>
  <si>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</si>
  <si>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</si>
  <si>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</si>
  <si>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</si>
  <si>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</si>
  <si>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</si>
  <si>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</si>
  <si>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</si>
  <si>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</si>
  <si>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</si>
  <si>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</si>
  <si>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</si>
  <si>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</si>
  <si>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</si>
  <si>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</si>
  <si>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</si>
  <si>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</si>
  <si>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</si>
  <si>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</si>
  <si>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</si>
  <si>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</si>
  <si>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</si>
  <si>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</si>
  <si>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</si>
  <si>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</si>
  <si>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</si>
  <si>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</si>
  <si>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</si>
  <si>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</si>
  <si>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</si>
  <si>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</si>
  <si>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</si>
  <si>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</si>
  <si>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</si>
  <si>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</si>
  <si>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</si>
  <si>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</si>
  <si>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</si>
  <si>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</si>
  <si>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</si>
  <si>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</si>
  <si>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</si>
  <si>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</si>
  <si>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</si>
  <si>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</si>
  <si>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</si>
  <si>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</si>
  <si>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</si>
  <si>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</si>
  <si>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</si>
  <si>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</si>
  <si>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</si>
  <si>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</si>
  <si>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</si>
  <si>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</si>
  <si>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</si>
  <si>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</si>
  <si>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</si>
  <si>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</si>
  <si>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</si>
  <si>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</si>
  <si>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</si>
  <si>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</si>
  <si>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</si>
  <si>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</si>
  <si>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</si>
  <si>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</si>
  <si>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</si>
  <si>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</si>
  <si>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</si>
  <si>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</si>
  <si>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</si>
  <si>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</si>
  <si>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</si>
  <si>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</si>
  <si>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</si>
  <si>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</si>
  <si>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</si>
  <si>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</si>
  <si>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</si>
  <si>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</si>
  <si>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</si>
  <si>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</si>
  <si>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</si>
  <si>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</si>
  <si>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</si>
  <si>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</si>
  <si>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</si>
  <si>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</si>
  <si>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</si>
  <si>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</si>
  <si>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</si>
  <si>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</si>
  <si>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</si>
  <si>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</si>
  <si>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</si>
  <si>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</si>
  <si>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</si>
  <si>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</si>
  <si>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</si>
  <si>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</si>
  <si>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</si>
  <si>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</si>
  <si>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</si>
  <si>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</si>
  <si>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</si>
  <si>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</si>
  <si>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</si>
  <si>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</si>
  <si>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</si>
  <si>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</si>
  <si>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</si>
  <si>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</si>
  <si>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</si>
  <si>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</si>
  <si>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</si>
  <si>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</si>
  <si>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</si>
  <si>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</si>
  <si>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</si>
  <si>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</si>
  <si>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</si>
  <si>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</si>
  <si>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</si>
  <si>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</si>
  <si>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</si>
  <si>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</si>
  <si>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</si>
  <si>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</si>
  <si>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</si>
  <si>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</si>
  <si>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</si>
  <si>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</si>
  <si>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</si>
  <si>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</si>
  <si>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</si>
  <si>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</si>
  <si>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</si>
  <si>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</si>
  <si>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</si>
  <si>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</si>
  <si>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</si>
  <si>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</si>
  <si>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</si>
  <si>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</si>
  <si>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</si>
  <si>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</si>
  <si>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</si>
  <si>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</si>
  <si>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</si>
  <si>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</si>
  <si>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</si>
  <si>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</si>
  <si>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</si>
  <si>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</si>
  <si>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</si>
  <si>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</si>
  <si>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</si>
  <si>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</si>
  <si>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</si>
  <si>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</si>
  <si>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</si>
  <si>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</si>
  <si>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</si>
  <si>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</si>
  <si>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</si>
  <si>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</si>
  <si>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</si>
  <si>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</si>
  <si>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</si>
  <si>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</si>
  <si>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</si>
  <si>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</si>
  <si>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</si>
  <si>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</si>
  <si>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</si>
  <si>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</si>
  <si>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</si>
  <si>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</si>
  <si>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</si>
  <si>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</si>
  <si>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</si>
  <si>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</si>
  <si>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</si>
  <si>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</si>
  <si>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</si>
  <si>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</si>
  <si>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</si>
  <si>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</si>
  <si>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</si>
  <si>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</si>
  <si>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</si>
  <si>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</si>
  <si>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</si>
  <si>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</si>
  <si>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</si>
  <si>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</si>
  <si>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</si>
  <si>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</si>
  <si>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</si>
  <si>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</si>
  <si>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</si>
  <si>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</si>
  <si>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</si>
  <si>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</si>
  <si>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</si>
  <si>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</si>
  <si>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</si>
  <si>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</si>
  <si>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</si>
  <si>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</si>
  <si>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</si>
  <si>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</si>
  <si>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</si>
  <si>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</si>
  <si>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</si>
  <si>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</si>
  <si>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</si>
  <si>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</si>
  <si>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</si>
  <si>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</si>
  <si>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</si>
  <si>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</si>
  <si>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</si>
  <si>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</si>
  <si>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</si>
  <si>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</si>
  <si>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</si>
  <si>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</si>
  <si>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</si>
  <si>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</si>
  <si>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</si>
  <si>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</si>
  <si>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</si>
  <si>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</si>
  <si>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</si>
  <si>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</si>
  <si>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</si>
  <si>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</si>
  <si>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</si>
  <si>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</si>
  <si>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</si>
  <si>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</si>
  <si>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</si>
  <si>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</si>
  <si>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</si>
  <si>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</si>
  <si>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</si>
  <si>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</si>
  <si>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</si>
  <si>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</si>
  <si>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</si>
  <si>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</si>
  <si>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</si>
  <si>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</si>
  <si>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</si>
  <si>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</si>
  <si>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</si>
  <si>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</si>
  <si>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</si>
  <si>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</si>
  <si>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</si>
  <si>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</si>
  <si>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</si>
  <si>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</si>
  <si>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</si>
  <si>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</si>
  <si>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</si>
  <si>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</si>
  <si>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</si>
  <si>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</si>
  <si>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</si>
  <si>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</si>
  <si>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</si>
  <si>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</si>
  <si>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</si>
  <si>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</si>
  <si>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</si>
  <si>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</si>
  <si>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</si>
  <si>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</si>
  <si>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</si>
  <si>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</si>
  <si>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</si>
  <si>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</si>
  <si>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</si>
  <si>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</si>
  <si>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</si>
  <si>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</si>
  <si>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</si>
  <si>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</si>
  <si>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</si>
  <si>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</si>
  <si>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</si>
  <si>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</si>
  <si>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</si>
  <si>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</si>
  <si>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</si>
  <si>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</si>
  <si>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</si>
  <si>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</si>
  <si>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</si>
  <si>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</si>
  <si>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</si>
  <si>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</si>
  <si>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</si>
  <si>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</si>
  <si>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</si>
  <si>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</si>
  <si>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</si>
  <si>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</si>
  <si>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</si>
  <si>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</si>
  <si>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</si>
  <si>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</si>
  <si>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</si>
  <si>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</si>
  <si>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</si>
  <si>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</si>
  <si>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</si>
  <si>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</si>
  <si>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</si>
  <si>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</si>
  <si>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</si>
  <si>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</si>
  <si>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</si>
  <si>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</si>
  <si>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</si>
  <si>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</si>
  <si>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</si>
  <si>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</si>
  <si>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</si>
  <si>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</si>
  <si>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</si>
  <si>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</si>
  <si>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</si>
  <si>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</si>
  <si>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</si>
  <si>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</si>
  <si>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</si>
  <si>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</si>
  <si>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</si>
  <si>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</si>
  <si>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</si>
  <si>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</si>
  <si>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</si>
  <si>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</si>
  <si>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</si>
  <si>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</si>
  <si>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</si>
  <si>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</si>
  <si>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</si>
  <si>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</si>
  <si>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</si>
  <si>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</si>
  <si>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</si>
  <si>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</si>
  <si>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</si>
  <si>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</si>
  <si>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</si>
  <si>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</si>
  <si>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</si>
  <si>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</si>
  <si>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</si>
  <si>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</si>
  <si>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</si>
  <si>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</si>
  <si>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</si>
  <si>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</si>
  <si>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</si>
  <si>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</si>
  <si>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</si>
  <si>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</si>
  <si>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</si>
  <si>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</si>
  <si>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</si>
  <si>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</si>
  <si>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</si>
  <si>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</si>
  <si>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</si>
  <si>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</si>
  <si>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</si>
  <si>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</si>
  <si>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</si>
  <si>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</si>
  <si>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</si>
  <si>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</si>
  <si>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</si>
  <si>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</si>
  <si>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</si>
  <si>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</si>
  <si>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</si>
  <si>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</si>
  <si>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</si>
  <si>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</si>
  <si>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</si>
  <si>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</si>
  <si>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</si>
  <si>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</si>
  <si>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</si>
  <si>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</si>
  <si>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</si>
  <si>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</si>
  <si>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</si>
  <si>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</si>
  <si>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</si>
  <si>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</si>
  <si>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</si>
  <si>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</si>
  <si>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</si>
  <si>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</si>
  <si>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</si>
  <si>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</si>
  <si>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</si>
  <si>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</si>
  <si>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</si>
  <si>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</si>
  <si>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</si>
  <si>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</si>
  <si>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</si>
  <si>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</si>
  <si>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</si>
  <si>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</si>
  <si>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</si>
  <si>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</si>
  <si>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</si>
  <si>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</si>
  <si>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</si>
  <si>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</si>
  <si>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</si>
  <si>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</si>
  <si>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</si>
  <si>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</si>
  <si>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</si>
  <si>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</si>
  <si>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</si>
  <si>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</si>
  <si>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</si>
  <si>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</si>
  <si>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</si>
  <si>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</si>
  <si>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</si>
  <si>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</si>
  <si>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</si>
  <si>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</si>
  <si>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</si>
  <si>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</si>
  <si>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</si>
  <si>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</si>
  <si>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</si>
  <si>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</si>
  <si>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</si>
  <si>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</si>
  <si>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</si>
  <si>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</si>
  <si>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</si>
  <si>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</si>
  <si>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</si>
  <si>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</si>
  <si>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</si>
  <si>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</si>
  <si>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</si>
  <si>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</si>
  <si>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</si>
  <si>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</si>
  <si>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</si>
  <si>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</si>
  <si>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</si>
  <si>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</si>
  <si>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</si>
  <si>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</si>
  <si>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</si>
  <si>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</si>
  <si>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</si>
  <si>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</si>
  <si>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</si>
  <si>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</si>
  <si>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</si>
  <si>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</si>
  <si>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</si>
  <si>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</si>
  <si>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</si>
  <si>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</si>
  <si>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</si>
  <si>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</si>
  <si>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</si>
  <si>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</si>
  <si>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</si>
  <si>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</si>
  <si>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</si>
  <si>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</si>
  <si>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</si>
  <si>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</si>
  <si>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</si>
  <si>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</si>
  <si>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</si>
  <si>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</si>
  <si>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</si>
  <si>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</si>
  <si>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</si>
  <si>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</si>
  <si>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</si>
  <si>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</si>
  <si>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</si>
  <si>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</si>
  <si>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</si>
  <si>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</si>
  <si>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</si>
  <si>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</si>
  <si>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</si>
  <si>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</si>
  <si>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</si>
  <si>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</si>
  <si>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</si>
  <si>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</si>
  <si>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</si>
  <si>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</si>
  <si>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</si>
  <si>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</si>
  <si>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</si>
  <si>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</si>
  <si>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</si>
  <si>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</si>
  <si>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</si>
  <si>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</si>
  <si>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</si>
  <si>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</si>
  <si>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</si>
  <si>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</si>
  <si>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</si>
  <si>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</si>
  <si>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</si>
  <si>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</si>
  <si>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</si>
  <si>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</si>
  <si>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</si>
  <si>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</si>
  <si>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</si>
  <si>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</si>
  <si>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</si>
  <si>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</si>
  <si>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</si>
  <si>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</si>
  <si>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</si>
  <si>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</si>
  <si>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</si>
  <si>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</si>
  <si>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</si>
  <si>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</si>
  <si>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</si>
  <si>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</si>
  <si>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</si>
  <si>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</si>
  <si>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</si>
  <si>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</si>
  <si>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</si>
  <si>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</si>
  <si>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</si>
  <si>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</si>
  <si>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</si>
  <si>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</si>
  <si>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</si>
  <si>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</si>
  <si>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</si>
  <si>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</si>
  <si>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</si>
  <si>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</si>
  <si>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</si>
  <si>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</si>
  <si>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</si>
  <si>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</si>
  <si>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</si>
  <si>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</si>
  <si>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</si>
  <si>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</si>
  <si>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</si>
  <si>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</si>
  <si>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</si>
  <si>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</si>
  <si>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</si>
  <si>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</si>
  <si>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</si>
  <si>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</si>
  <si>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</si>
  <si>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</si>
  <si>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</si>
  <si>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</si>
  <si>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</si>
  <si>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</si>
  <si>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</si>
  <si>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</si>
  <si>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</si>
  <si>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</si>
  <si>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</si>
  <si>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</si>
  <si>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</si>
  <si>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</si>
  <si>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</si>
  <si>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</si>
  <si>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</si>
  <si>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</si>
  <si>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</si>
  <si>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</si>
  <si>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</si>
  <si>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</si>
  <si>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</si>
  <si>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</si>
  <si>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</si>
  <si>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</si>
  <si>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</si>
  <si>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</si>
  <si>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</si>
  <si>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</si>
  <si>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</si>
  <si>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</si>
  <si>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</si>
  <si>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</si>
  <si>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</si>
  <si>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</si>
  <si>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</si>
  <si>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</si>
  <si>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</si>
  <si>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</si>
  <si>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</si>
  <si>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</si>
  <si>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</si>
  <si>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</si>
  <si>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</si>
  <si>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</si>
  <si>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</si>
  <si>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</si>
  <si>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</si>
  <si>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</si>
  <si>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</si>
  <si>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</si>
  <si>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</si>
  <si>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</si>
  <si>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</si>
  <si>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</si>
  <si>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</si>
  <si>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</si>
  <si>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</si>
  <si>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</si>
  <si>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</si>
  <si>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</si>
  <si>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</si>
  <si>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</si>
  <si>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</si>
  <si>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</si>
  <si>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</si>
  <si>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</si>
  <si>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</si>
  <si>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</si>
  <si>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</si>
  <si>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</si>
  <si>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</si>
  <si>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</si>
  <si>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</si>
  <si>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</si>
  <si>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</si>
  <si>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</si>
  <si>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</si>
  <si>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</si>
  <si>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</si>
  <si>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</si>
  <si>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</si>
  <si>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</si>
  <si>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</si>
  <si>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</si>
  <si>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</si>
  <si>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</si>
  <si>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</si>
  <si>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</si>
  <si>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</si>
  <si>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</si>
  <si>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</si>
  <si>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</si>
  <si>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</si>
  <si>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</si>
  <si>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</si>
  <si>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</si>
  <si>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</si>
  <si>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</si>
  <si>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</si>
  <si>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</si>
  <si>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</si>
  <si>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</si>
  <si>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</si>
  <si>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</si>
  <si>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</si>
  <si>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</si>
  <si>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</si>
  <si>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</si>
  <si>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</si>
  <si>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</si>
  <si>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</si>
  <si>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</si>
  <si>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</si>
  <si>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</si>
  <si>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</si>
  <si>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</si>
  <si>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</si>
  <si>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</si>
  <si>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</si>
  <si>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</si>
  <si>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</si>
  <si>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</si>
  <si>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</si>
  <si>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</si>
  <si>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</si>
  <si>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</si>
  <si>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</si>
  <si>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</si>
  <si>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</si>
  <si>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</si>
  <si>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</si>
  <si>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</si>
  <si>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</si>
  <si>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</si>
  <si>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</si>
  <si>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</si>
  <si>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</si>
  <si>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</si>
  <si>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</si>
  <si>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</si>
  <si>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</si>
  <si>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</si>
  <si>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</si>
  <si>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</si>
  <si>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</si>
  <si>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</si>
  <si>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</si>
  <si>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</si>
  <si>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</si>
  <si>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</si>
  <si>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</si>
  <si>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</si>
  <si>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</si>
  <si>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</si>
  <si>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</si>
  <si>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</si>
  <si>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</si>
  <si>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</si>
  <si>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</si>
  <si>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</si>
  <si>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</si>
  <si>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</si>
  <si>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</si>
  <si>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</si>
  <si>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</si>
  <si>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</si>
  <si>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</si>
  <si>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</si>
  <si>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</si>
  <si>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</si>
  <si>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</si>
  <si>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</si>
  <si>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</si>
  <si>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</si>
  <si>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</si>
  <si>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</si>
  <si>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</si>
  <si>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</si>
  <si>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</si>
  <si>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</si>
  <si>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</si>
  <si>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</si>
  <si>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</si>
  <si>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</si>
  <si>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</si>
  <si>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</si>
  <si>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</si>
  <si>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</si>
  <si>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</si>
  <si>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</si>
  <si>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</si>
  <si>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</si>
  <si>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</si>
  <si>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</si>
  <si>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</si>
  <si>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</si>
  <si>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</si>
  <si>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</si>
  <si>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</si>
  <si>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</si>
  <si>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</si>
  <si>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</si>
  <si>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</si>
  <si>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</si>
  <si>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</si>
  <si>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</si>
  <si>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</si>
  <si>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</si>
  <si>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</si>
  <si>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</si>
  <si>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</si>
  <si>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</si>
  <si>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</si>
  <si>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</si>
  <si>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</si>
  <si>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</si>
  <si>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</si>
  <si>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</si>
  <si>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</si>
  <si>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</si>
  <si>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</si>
  <si>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</si>
  <si>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</si>
  <si>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</si>
  <si>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</si>
  <si>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</si>
  <si>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</si>
  <si>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</si>
  <si>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</si>
  <si>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</si>
  <si>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</si>
  <si>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</si>
  <si>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</si>
  <si>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</si>
  <si>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</si>
  <si>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</si>
  <si>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</si>
  <si>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</si>
  <si>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</si>
  <si>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</si>
  <si>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</si>
  <si>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</si>
  <si>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</si>
  <si>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</si>
  <si>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</si>
  <si>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</si>
  <si>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</si>
  <si>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</si>
  <si>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</si>
  <si>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</si>
  <si>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</si>
  <si>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</si>
  <si>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</si>
  <si>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</si>
  <si>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</si>
  <si>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</si>
  <si>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</si>
  <si>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</si>
  <si>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</si>
  <si>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</si>
  <si>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</si>
  <si>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</si>
  <si>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</si>
  <si>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</si>
  <si>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</si>
  <si>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</si>
  <si>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</si>
  <si>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</si>
  <si>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</si>
  <si>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</si>
  <si>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</si>
  <si>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</si>
  <si>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</si>
  <si>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</si>
  <si>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</si>
  <si>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</si>
  <si>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</si>
  <si>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</si>
  <si>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</si>
  <si>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</si>
  <si>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</si>
  <si>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</si>
  <si>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</si>
  <si>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</si>
  <si>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</si>
  <si>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</si>
  <si>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</si>
  <si>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</si>
  <si>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</si>
  <si>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</si>
  <si>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</si>
  <si>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</si>
  <si>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</si>
  <si>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</si>
  <si>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</si>
  <si>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</si>
  <si>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</si>
  <si>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</si>
  <si>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</si>
  <si>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</si>
  <si>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</si>
  <si>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</si>
  <si>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</si>
  <si>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</si>
  <si>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</si>
  <si>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</si>
  <si>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</si>
  <si>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</si>
  <si>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</si>
  <si>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</si>
  <si>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</si>
  <si>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</si>
  <si>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</si>
  <si>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</si>
  <si>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</si>
  <si>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</si>
  <si>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</si>
  <si>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</si>
  <si>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</si>
  <si>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</si>
  <si>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</si>
  <si>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</si>
  <si>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</si>
  <si>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</si>
  <si>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</si>
  <si>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</si>
  <si>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</si>
  <si>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</si>
  <si>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</si>
  <si>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</si>
  <si>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</si>
  <si>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</si>
  <si>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</si>
  <si>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</si>
  <si>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</si>
  <si>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</si>
  <si>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</si>
  <si>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</si>
  <si>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</si>
  <si>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</si>
  <si>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</si>
  <si>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</si>
  <si>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</si>
  <si>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</si>
  <si>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</si>
  <si>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</si>
  <si>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</si>
  <si>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</si>
  <si>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</si>
  <si>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</si>
  <si>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</si>
  <si>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</si>
  <si>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</si>
  <si>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</si>
  <si>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</si>
  <si>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</si>
  <si>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</si>
  <si>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</si>
  <si>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</si>
  <si>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</si>
  <si>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</si>
  <si>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</si>
  <si>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</si>
  <si>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</si>
  <si>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</si>
  <si>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</si>
  <si>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</si>
  <si>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</si>
  <si>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</si>
  <si>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</si>
  <si>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</si>
  <si>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</si>
  <si>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</si>
  <si>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</si>
  <si>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</si>
  <si>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</si>
  <si>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</si>
  <si>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</si>
  <si>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</si>
  <si>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</si>
  <si>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</si>
  <si>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</si>
  <si>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</si>
  <si>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</si>
  <si>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</si>
  <si>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</si>
  <si>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</si>
  <si>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</si>
  <si>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</si>
  <si>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</si>
  <si>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</si>
  <si>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</si>
  <si>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</si>
  <si>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</si>
  <si>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</si>
  <si>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</si>
  <si>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</si>
  <si>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</si>
  <si>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</si>
  <si>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</si>
  <si>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</si>
  <si>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</si>
  <si>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</si>
  <si>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</si>
  <si>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</si>
  <si>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</si>
  <si>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</si>
  <si>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</si>
  <si>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</si>
  <si>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</si>
  <si>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</si>
  <si>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</si>
  <si>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</si>
  <si>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</si>
  <si>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</si>
  <si>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</si>
  <si>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</si>
  <si>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</si>
  <si>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</si>
  <si>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</si>
  <si>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</si>
  <si>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</si>
  <si>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</si>
  <si>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</si>
  <si>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</si>
  <si>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</si>
  <si>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</si>
  <si>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</si>
  <si>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</si>
  <si>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</si>
  <si>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</si>
  <si>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</si>
  <si>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</si>
  <si>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</si>
  <si>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</si>
  <si>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</si>
  <si>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</si>
  <si>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</si>
  <si>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</si>
  <si>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</si>
  <si>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</si>
  <si>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</si>
  <si>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</si>
  <si>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</si>
  <si>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</si>
  <si>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</si>
  <si>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</si>
  <si>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</si>
  <si>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</si>
  <si>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</si>
  <si>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</si>
  <si>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</si>
  <si>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</si>
  <si>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</si>
  <si>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</si>
  <si>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</si>
  <si>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</si>
  <si>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</si>
  <si>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</si>
  <si>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</si>
  <si>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</si>
  <si>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</si>
  <si>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</si>
  <si>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</si>
  <si>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</si>
  <si>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</si>
  <si>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</si>
  <si>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</si>
  <si>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</si>
  <si>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</si>
  <si>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</si>
  <si>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</si>
  <si>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</si>
  <si>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</si>
  <si>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</si>
  <si>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</si>
  <si>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</si>
  <si>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</si>
  <si>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</si>
  <si>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</si>
  <si>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</si>
  <si>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</si>
  <si>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</si>
  <si>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</si>
  <si>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</si>
  <si>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</si>
  <si>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</si>
  <si>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</si>
  <si>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</si>
  <si>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</si>
  <si>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</si>
  <si>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</si>
  <si>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</si>
  <si>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</si>
  <si>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</si>
  <si>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</si>
  <si>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</si>
  <si>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</si>
  <si>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</si>
  <si>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</si>
  <si>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</si>
  <si>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</si>
  <si>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</si>
  <si>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</si>
  <si>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</si>
  <si>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</si>
  <si>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</si>
  <si>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</si>
  <si>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</si>
  <si>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</si>
  <si>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</si>
  <si>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</si>
  <si>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</si>
  <si>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</si>
  <si>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</si>
  <si>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</si>
  <si>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</si>
  <si>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</si>
  <si>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</si>
  <si>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</si>
  <si>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</si>
  <si>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</si>
  <si>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</si>
  <si>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</si>
  <si>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</si>
  <si>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</si>
  <si>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</si>
  <si>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</si>
  <si>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</si>
  <si>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</si>
  <si>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</si>
  <si>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</si>
  <si>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</si>
  <si>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</si>
  <si>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</si>
  <si>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</si>
  <si>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</si>
  <si>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</si>
  <si>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</si>
  <si>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</si>
  <si>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</si>
  <si>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</si>
  <si>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</si>
  <si>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</si>
  <si>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</si>
  <si>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</si>
  <si>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</si>
  <si>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</si>
  <si>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</si>
  <si>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</si>
  <si>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</si>
  <si>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</si>
  <si>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</si>
  <si>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</si>
  <si>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</si>
  <si>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</si>
  <si>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</si>
  <si>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</si>
  <si>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</si>
  <si>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</si>
  <si>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</si>
  <si>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</si>
  <si>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</si>
  <si>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</si>
  <si>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</si>
  <si>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</si>
  <si>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</si>
  <si>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</si>
  <si>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</si>
  <si>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</si>
  <si>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</si>
  <si>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</si>
  <si>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</si>
  <si>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</si>
  <si>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</si>
  <si>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</si>
  <si>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</si>
  <si>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</si>
  <si>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</si>
  <si>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</si>
  <si>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</si>
  <si>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</si>
  <si>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</si>
  <si>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</si>
  <si>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</si>
  <si>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</si>
  <si>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</si>
  <si>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</si>
  <si>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</si>
  <si>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</si>
  <si>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</si>
  <si>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</si>
  <si>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</si>
  <si>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</si>
  <si>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</si>
  <si>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</si>
  <si>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</si>
  <si>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</si>
  <si>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</si>
  <si>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</si>
  <si>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</si>
  <si>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</si>
  <si>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</si>
  <si>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</si>
  <si>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</si>
  <si>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</si>
  <si>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</si>
  <si>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</si>
  <si>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</si>
  <si>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</si>
  <si>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</si>
  <si>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</si>
  <si>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</si>
  <si>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</si>
  <si>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</si>
  <si>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</si>
  <si>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</si>
  <si>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</si>
  <si>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</si>
  <si>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</si>
  <si>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</si>
  <si>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</si>
  <si>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</si>
  <si>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</si>
  <si>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</si>
  <si>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</si>
  <si>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</si>
  <si>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</si>
  <si>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</si>
  <si>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</si>
  <si>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</si>
  <si>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</si>
  <si>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</si>
  <si>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</si>
  <si>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</si>
  <si>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</si>
  <si>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</si>
  <si>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</si>
  <si>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</si>
  <si>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</si>
  <si>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</si>
  <si>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</si>
  <si>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</si>
  <si>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</si>
  <si>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</si>
  <si>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</si>
  <si>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</si>
  <si>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</si>
  <si>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</si>
  <si>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</si>
  <si>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</si>
  <si>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</si>
  <si>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</si>
  <si>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</si>
  <si>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</si>
  <si>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</si>
  <si>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</si>
  <si>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</si>
  <si>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</si>
  <si>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</si>
  <si>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</si>
  <si>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</si>
  <si>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</si>
  <si>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</si>
  <si>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</si>
  <si>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</si>
  <si>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</si>
  <si>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</si>
  <si>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</si>
  <si>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</si>
  <si>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</si>
  <si>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</si>
  <si>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</si>
  <si>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</si>
  <si>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</si>
  <si>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</si>
  <si>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</si>
  <si>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</si>
  <si>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</si>
  <si>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</si>
  <si>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</si>
  <si>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</si>
  <si>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</si>
  <si>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</si>
  <si>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</si>
  <si>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</si>
  <si>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</si>
  <si>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</si>
  <si>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</si>
  <si>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</si>
  <si>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</si>
  <si>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</si>
  <si>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</si>
  <si>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</si>
  <si>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</si>
  <si>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</si>
  <si>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</si>
  <si>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</si>
  <si>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</si>
  <si>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</si>
  <si>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</si>
  <si>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</si>
  <si>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</si>
  <si>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</si>
  <si>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</si>
  <si>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</si>
  <si>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</si>
  <si>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</si>
  <si>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</si>
  <si>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</si>
  <si>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</si>
  <si>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</si>
  <si>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</si>
  <si>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</si>
  <si>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</si>
  <si>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</si>
  <si>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</si>
  <si>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</si>
  <si>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</si>
  <si>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</si>
  <si>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</si>
  <si>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</si>
  <si>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</si>
  <si>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</si>
  <si>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</si>
  <si>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</si>
  <si>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</si>
  <si>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</si>
  <si>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</si>
  <si>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</si>
  <si>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</si>
  <si>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</si>
  <si>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</si>
  <si>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</si>
  <si>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</si>
  <si>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</si>
  <si>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</si>
  <si>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</si>
  <si>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</si>
  <si>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</si>
  <si>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</si>
  <si>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</si>
  <si>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</si>
  <si>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</si>
  <si>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</si>
  <si>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</si>
  <si>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</si>
  <si>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</si>
  <si>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</si>
  <si>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</si>
  <si>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</si>
  <si>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</si>
  <si>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</si>
  <si>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</si>
  <si>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</si>
  <si>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</si>
  <si>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</si>
  <si>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</si>
  <si>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</si>
  <si>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</si>
  <si>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</si>
  <si>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</si>
  <si>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</si>
  <si>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</si>
  <si>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</si>
  <si>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</si>
  <si>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</si>
  <si>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</si>
  <si>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</si>
  <si>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</si>
  <si>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</si>
  <si>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</si>
  <si>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</si>
  <si>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</si>
  <si>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</si>
  <si>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</si>
  <si>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</si>
  <si>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</si>
  <si>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</si>
  <si>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</si>
  <si>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</si>
  <si>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</si>
  <si>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</si>
  <si>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</si>
  <si>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</si>
  <si>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</si>
  <si>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</si>
  <si>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</si>
  <si>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</si>
  <si>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</si>
  <si>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</si>
  <si>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</si>
  <si>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</si>
  <si>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</si>
  <si>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</si>
  <si>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</si>
  <si>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</si>
  <si>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</si>
  <si>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</si>
  <si>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</si>
  <si>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</si>
  <si>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</si>
  <si>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</si>
  <si>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</si>
  <si>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</si>
  <si>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</si>
  <si>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</si>
  <si>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</si>
  <si>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</si>
  <si>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</si>
  <si>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</si>
  <si>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</si>
  <si>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</si>
  <si>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</si>
  <si>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</si>
  <si>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</si>
  <si>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</si>
  <si>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</si>
  <si>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</si>
  <si>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</si>
  <si>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</si>
  <si>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</si>
  <si>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</si>
  <si>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</si>
  <si>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</si>
  <si>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</si>
  <si>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</si>
  <si>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</si>
  <si>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</si>
  <si>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</si>
  <si>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</si>
  <si>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</si>
  <si>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</si>
  <si>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</si>
  <si>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</si>
  <si>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</si>
  <si>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</si>
  <si>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</si>
  <si>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</si>
  <si>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</si>
  <si>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</si>
  <si>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</si>
  <si>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</si>
  <si>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</si>
  <si>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</si>
  <si>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</si>
  <si>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</si>
  <si>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</si>
  <si>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</si>
  <si>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</si>
  <si>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</si>
  <si>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</si>
  <si>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</si>
  <si>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</si>
  <si>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</si>
  <si>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</si>
  <si>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</si>
  <si>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</si>
  <si>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</si>
  <si>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</si>
  <si>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</si>
  <si>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</si>
  <si>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</si>
  <si>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</si>
  <si>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</si>
  <si>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</si>
  <si>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</si>
  <si>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</si>
  <si>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</si>
  <si>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</si>
  <si>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</si>
  <si>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</si>
  <si>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</si>
  <si>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</si>
  <si>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</si>
  <si>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</si>
  <si>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</si>
  <si>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</si>
  <si>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</si>
  <si>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</si>
  <si>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</si>
  <si>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</si>
  <si>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</si>
  <si>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</si>
  <si>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</si>
  <si>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</si>
  <si>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</si>
  <si>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</si>
  <si>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</si>
  <si>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</si>
  <si>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</si>
  <si>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</si>
  <si>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</si>
  <si>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</si>
  <si>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</si>
  <si>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</si>
  <si>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</si>
  <si>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</si>
  <si>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</si>
  <si>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</si>
  <si>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</si>
  <si>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</si>
  <si>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</si>
  <si>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</si>
  <si>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</si>
  <si>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</si>
  <si>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</si>
  <si>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</si>
  <si>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</si>
  <si>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</si>
  <si>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</si>
  <si>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</si>
  <si>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</si>
  <si>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</si>
  <si>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</si>
  <si>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</si>
  <si>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</si>
  <si>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</si>
  <si>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</si>
  <si>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</si>
  <si>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</si>
  <si>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</si>
  <si>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</si>
  <si>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</si>
  <si>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</si>
  <si>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</si>
  <si>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</si>
  <si>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</si>
  <si>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</si>
  <si>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</si>
  <si>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</si>
  <si>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</si>
  <si>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</si>
  <si>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</si>
  <si>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</si>
  <si>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</si>
  <si>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</si>
  <si>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</si>
  <si>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</si>
  <si>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</si>
  <si>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</si>
  <si>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</si>
  <si>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</si>
  <si>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</si>
  <si>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</si>
  <si>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</si>
  <si>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</si>
  <si>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</si>
  <si>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</si>
  <si>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</si>
  <si>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</si>
  <si>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</si>
  <si>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</si>
  <si>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</si>
  <si>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</si>
  <si>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</si>
  <si>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</si>
  <si>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</si>
  <si>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</si>
  <si>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</si>
  <si>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</si>
  <si>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</si>
  <si>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</si>
  <si>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</si>
  <si>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</si>
  <si>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</si>
  <si>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</si>
  <si>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</si>
  <si>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</si>
  <si>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</si>
  <si>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</si>
  <si>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</si>
  <si>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</si>
  <si>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</si>
  <si>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</si>
  <si>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</si>
  <si>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</si>
  <si>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</si>
  <si>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</si>
  <si>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</si>
  <si>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</si>
  <si>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</si>
  <si>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</si>
  <si>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</si>
  <si>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</si>
  <si>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</si>
  <si>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</si>
  <si>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</si>
  <si>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</si>
  <si>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</si>
  <si>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</si>
  <si>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</si>
  <si>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</si>
  <si>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</si>
  <si>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</si>
  <si>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</si>
  <si>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</si>
  <si>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</si>
  <si>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</si>
  <si>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</si>
  <si>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</si>
  <si>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</si>
  <si>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</si>
  <si>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</si>
  <si>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</si>
  <si>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</si>
  <si>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</si>
  <si>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</si>
  <si>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</si>
  <si>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</si>
  <si>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</si>
  <si>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</si>
  <si>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</si>
  <si>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</si>
  <si>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</si>
  <si>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</si>
  <si>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</si>
  <si>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</si>
  <si>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</si>
  <si>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</si>
  <si>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</si>
  <si>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</si>
  <si>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</si>
  <si>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</si>
  <si>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</si>
  <si>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</si>
  <si>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</si>
  <si>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</si>
  <si>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</si>
  <si>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</si>
  <si>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</si>
  <si>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</si>
  <si>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</si>
  <si>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</si>
  <si>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</si>
  <si>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</si>
  <si>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</si>
  <si>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</si>
  <si>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</si>
  <si>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</si>
  <si>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</si>
  <si>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</si>
  <si>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</si>
  <si>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</si>
  <si>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</si>
  <si>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</si>
  <si>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</si>
  <si>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</si>
  <si>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</si>
  <si>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</si>
  <si>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</si>
  <si>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</si>
  <si>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</si>
  <si>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</si>
  <si>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</si>
  <si>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</si>
  <si>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</si>
  <si>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</si>
  <si>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</si>
  <si>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</si>
  <si>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</si>
  <si>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</si>
  <si>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</si>
  <si>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</si>
  <si>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</si>
  <si>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</si>
  <si>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</si>
  <si>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</si>
  <si>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</si>
  <si>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</si>
  <si>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</si>
  <si>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</si>
  <si>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</si>
  <si>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</si>
  <si>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</si>
  <si>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</si>
  <si>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</si>
  <si>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</si>
  <si>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</si>
  <si>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</si>
  <si>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</si>
  <si>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</si>
  <si>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</si>
  <si>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</si>
  <si>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</si>
  <si>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</si>
  <si>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</si>
  <si>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</si>
  <si>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</si>
  <si>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</si>
  <si>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</si>
  <si>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</si>
  <si>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</si>
  <si>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</si>
  <si>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</si>
  <si>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</si>
  <si>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</si>
  <si>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</si>
  <si>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</si>
  <si>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</si>
  <si>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</si>
  <si>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</si>
  <si>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</si>
  <si>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</si>
  <si>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</si>
  <si>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</si>
  <si>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</si>
  <si>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</si>
  <si>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</si>
  <si>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</si>
  <si>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</si>
  <si>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</si>
  <si>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</si>
  <si>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</si>
  <si>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</si>
  <si>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</si>
  <si>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</si>
  <si>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</si>
  <si>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</si>
  <si>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</si>
  <si>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</si>
  <si>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</si>
  <si>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</si>
  <si>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</si>
  <si>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</si>
  <si>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</si>
  <si>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</si>
  <si>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</si>
  <si>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</si>
  <si>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</si>
  <si>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</si>
  <si>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</si>
  <si>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</si>
  <si>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</si>
  <si>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</si>
  <si>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</si>
  <si>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</si>
  <si>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</si>
  <si>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</si>
  <si>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</si>
  <si>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</si>
  <si>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</si>
  <si>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</si>
  <si>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</si>
  <si>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</si>
  <si>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</si>
  <si>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</si>
  <si>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</si>
  <si>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</si>
  <si>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</si>
  <si>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</si>
  <si>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</si>
  <si>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</si>
  <si>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</si>
  <si>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</si>
  <si>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</si>
  <si>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</si>
  <si>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</si>
  <si>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</si>
  <si>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</si>
  <si>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</si>
  <si>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</si>
  <si>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</si>
  <si>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</si>
  <si>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</si>
  <si>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</si>
  <si>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</si>
  <si>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</si>
  <si>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</si>
  <si>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</si>
  <si>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</si>
  <si>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</si>
  <si>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</si>
  <si>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</si>
  <si>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</si>
  <si>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</si>
  <si>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</si>
  <si>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</si>
  <si>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</si>
  <si>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</si>
  <si>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</si>
  <si>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</si>
  <si>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</si>
  <si>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</si>
  <si>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</si>
  <si>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</si>
  <si>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</si>
  <si>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</si>
  <si>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</si>
  <si>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</si>
  <si>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</si>
  <si>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</si>
  <si>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</si>
  <si>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</si>
  <si>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</si>
  <si>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</si>
  <si>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</si>
  <si>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</si>
  <si>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</si>
  <si>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</si>
  <si>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</si>
  <si>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</si>
  <si>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</si>
  <si>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</si>
  <si>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</si>
  <si>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</si>
  <si>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</si>
  <si>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</si>
  <si>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</si>
  <si>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</si>
  <si>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</si>
  <si>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</si>
  <si>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</si>
  <si>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</si>
  <si>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</si>
  <si>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</si>
  <si>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</si>
  <si>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</si>
  <si>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</si>
  <si>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</si>
  <si>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</si>
  <si>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</si>
  <si>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</si>
  <si>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</si>
  <si>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</si>
  <si>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</si>
  <si>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</si>
  <si>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</si>
  <si>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</si>
  <si>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</si>
  <si>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</si>
  <si>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</si>
  <si>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</si>
  <si>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</si>
  <si>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</si>
  <si>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</si>
  <si>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</si>
  <si>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</si>
  <si>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</si>
  <si>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</si>
  <si>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</si>
  <si>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</si>
  <si>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</si>
  <si>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</si>
  <si>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</si>
  <si>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</si>
  <si>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</si>
  <si>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</si>
  <si>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</si>
  <si>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</si>
  <si>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</si>
  <si>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</si>
  <si>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</si>
  <si>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</si>
  <si>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</si>
  <si>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</si>
  <si>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</si>
  <si>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</si>
  <si>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</si>
  <si>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</si>
  <si>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</si>
  <si>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</si>
  <si>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</si>
  <si>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</si>
  <si>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</si>
  <si>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</si>
  <si>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</si>
  <si>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</si>
  <si>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</si>
  <si>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</si>
  <si>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</si>
  <si>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</si>
  <si>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</si>
  <si>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</si>
  <si>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</si>
  <si>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</si>
  <si>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</si>
  <si>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</si>
  <si>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</si>
  <si>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</si>
  <si>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</si>
  <si>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</si>
  <si>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</si>
  <si>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</si>
  <si>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</si>
  <si>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</si>
  <si>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</si>
  <si>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</si>
  <si>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</si>
  <si>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</si>
  <si>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</si>
  <si>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</si>
  <si>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</si>
  <si>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</si>
  <si>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</si>
  <si>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</si>
  <si>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</si>
  <si>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</si>
  <si>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</si>
  <si>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</si>
  <si>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</si>
  <si>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</si>
  <si>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</si>
  <si>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</si>
  <si>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</si>
  <si>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</si>
  <si>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</si>
  <si>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</si>
  <si>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</si>
  <si>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</si>
  <si>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</si>
  <si>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</si>
  <si>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</si>
  <si>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</si>
  <si>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</si>
  <si>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</si>
  <si>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</si>
  <si>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</si>
  <si>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</si>
  <si>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</si>
  <si>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</si>
  <si>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</si>
  <si>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</si>
  <si>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</si>
  <si>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</si>
  <si>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</si>
  <si>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</si>
  <si>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</si>
  <si>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</si>
  <si>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</si>
  <si>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</si>
  <si>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</si>
  <si>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</si>
  <si>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</si>
  <si>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</si>
  <si>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</si>
  <si>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</si>
  <si>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</si>
  <si>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</si>
  <si>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</si>
  <si>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</si>
  <si>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</si>
  <si>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</si>
  <si>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</si>
  <si>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</si>
  <si>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</si>
  <si>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</si>
  <si>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</si>
  <si>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</si>
  <si>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</si>
  <si>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</si>
  <si>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</si>
  <si>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</si>
  <si>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</si>
  <si>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</si>
  <si>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</si>
  <si>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</si>
  <si>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</si>
  <si>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</si>
  <si>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</si>
  <si>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</si>
  <si>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</si>
  <si>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</si>
  <si>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</si>
  <si>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</si>
  <si>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</si>
  <si>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</si>
  <si>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</si>
  <si>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</si>
  <si>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</si>
  <si>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</si>
  <si>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</si>
  <si>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</si>
  <si>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</si>
  <si>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</si>
  <si>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</si>
  <si>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</si>
  <si>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</si>
  <si>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</si>
  <si>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</si>
  <si>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</si>
  <si>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</si>
  <si>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</si>
  <si>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</si>
  <si>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</si>
  <si>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</si>
  <si>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</si>
  <si>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</si>
  <si>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</si>
  <si>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</si>
  <si>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</si>
  <si>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</si>
  <si>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</si>
  <si>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</si>
  <si>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</si>
  <si>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</si>
  <si>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</si>
  <si>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</si>
  <si>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</si>
  <si>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</si>
  <si>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</si>
  <si>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</si>
  <si>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</si>
  <si>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</si>
  <si>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</si>
  <si>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</si>
  <si>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</si>
  <si>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</si>
  <si>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</si>
  <si>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</si>
  <si>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</si>
  <si>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</si>
  <si>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</si>
  <si>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</si>
  <si>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</si>
  <si>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</si>
  <si>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</si>
  <si>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</si>
  <si>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</si>
  <si>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</si>
  <si>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</si>
  <si>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</si>
  <si>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</si>
  <si>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</si>
  <si>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</si>
  <si>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</si>
  <si>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</si>
  <si>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</si>
  <si>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</si>
  <si>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</si>
  <si>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</si>
  <si>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</si>
  <si>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</si>
  <si>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</si>
  <si>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</si>
  <si>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</si>
  <si>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</si>
  <si>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</si>
  <si>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</si>
  <si>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</si>
  <si>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</si>
  <si>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</si>
  <si>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</si>
  <si>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</si>
  <si>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</si>
  <si>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</si>
  <si>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</si>
  <si>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</si>
  <si>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</si>
  <si>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</si>
  <si>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</si>
  <si>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</si>
  <si>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</si>
  <si>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</si>
  <si>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</si>
  <si>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</si>
  <si>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</si>
  <si>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</si>
  <si>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</si>
  <si>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</si>
  <si>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</si>
  <si>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</si>
  <si>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</si>
  <si>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</si>
  <si>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</si>
  <si>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</si>
  <si>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</si>
  <si>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</si>
  <si>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</si>
  <si>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</si>
  <si>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</si>
  <si>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</si>
  <si>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</si>
  <si>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</si>
  <si>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</si>
  <si>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</si>
  <si>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</si>
  <si>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</si>
  <si>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</si>
  <si>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</si>
  <si>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</si>
  <si>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</si>
  <si>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</si>
  <si>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</si>
  <si>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</si>
  <si>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</si>
  <si>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</si>
  <si>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</si>
  <si>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</si>
  <si>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</si>
  <si>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</si>
  <si>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</si>
  <si>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</si>
  <si>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</si>
  <si>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</si>
  <si>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</si>
  <si>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</si>
  <si>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</si>
  <si>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</si>
  <si>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</si>
  <si>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</si>
  <si>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</si>
  <si>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</si>
  <si>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</si>
  <si>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</si>
  <si>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</si>
  <si>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</si>
  <si>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</si>
  <si>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</si>
  <si>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</si>
  <si>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</si>
  <si>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</si>
  <si>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</si>
  <si>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</si>
  <si>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</si>
  <si>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</si>
  <si>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</si>
  <si>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</si>
  <si>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</si>
  <si>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</si>
  <si>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</si>
  <si>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</si>
  <si>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</si>
  <si>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</si>
  <si>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</si>
  <si>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</si>
  <si>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</si>
  <si>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</si>
  <si>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</si>
  <si>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</si>
  <si>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</si>
  <si>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</si>
  <si>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</si>
  <si>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</si>
  <si>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</si>
  <si>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</si>
  <si>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</si>
  <si>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</si>
  <si>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</si>
  <si>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</si>
  <si>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</si>
  <si>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</si>
  <si>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</si>
  <si>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</si>
  <si>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</si>
  <si>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</si>
  <si>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</si>
  <si>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</si>
  <si>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</si>
  <si>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</si>
  <si>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</si>
  <si>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</si>
  <si>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</si>
  <si>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</si>
  <si>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</si>
  <si>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</si>
  <si>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</si>
  <si>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</si>
  <si>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</si>
  <si>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</si>
  <si>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</si>
  <si>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</si>
  <si>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</si>
  <si>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</si>
  <si>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</si>
  <si>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</si>
  <si>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</si>
  <si>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</si>
  <si>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</si>
  <si>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</si>
  <si>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</si>
  <si>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</si>
  <si>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</si>
  <si>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</si>
  <si>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</si>
  <si>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</si>
  <si>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</si>
  <si>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</si>
  <si>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</si>
  <si>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</si>
  <si>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</si>
  <si>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</si>
  <si>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</si>
  <si>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</si>
  <si>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</si>
  <si>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</si>
  <si>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</si>
  <si>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</si>
  <si>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</si>
  <si>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</si>
  <si>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</si>
  <si>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</si>
  <si>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</si>
  <si>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</si>
  <si>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</si>
  <si>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</si>
  <si>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</si>
  <si>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</si>
  <si>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</si>
  <si>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</si>
  <si>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</si>
  <si>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</si>
  <si>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</si>
  <si>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</si>
  <si>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</si>
  <si>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</si>
  <si>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</si>
  <si>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</si>
  <si>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</si>
  <si>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</si>
  <si>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</si>
  <si>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</si>
  <si>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</si>
  <si>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</si>
  <si>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</si>
  <si>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</si>
  <si>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</si>
  <si>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</si>
  <si>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</si>
  <si>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</si>
  <si>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</si>
  <si>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</si>
  <si>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</si>
  <si>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</si>
  <si>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</si>
  <si>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</si>
  <si>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</si>
  <si>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</si>
  <si>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</si>
  <si>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</si>
  <si>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</si>
  <si>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</si>
  <si>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</si>
  <si>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</si>
  <si>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</si>
  <si>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</si>
  <si>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</si>
  <si>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</si>
  <si>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</si>
  <si>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</si>
  <si>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</si>
  <si>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</si>
  <si>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</si>
  <si>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</si>
  <si>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</si>
  <si>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</si>
  <si>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</si>
  <si>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</si>
  <si>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</si>
  <si>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</si>
  <si>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</si>
  <si>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</si>
  <si>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</si>
  <si>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</si>
  <si>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</si>
  <si>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</si>
  <si>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</si>
  <si>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</si>
  <si>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</si>
  <si>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</si>
  <si>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</si>
  <si>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</si>
  <si>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</si>
  <si>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</si>
  <si>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</si>
  <si>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</si>
  <si>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</si>
  <si>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</si>
  <si>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</si>
  <si>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</si>
  <si>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</si>
  <si>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</si>
  <si>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</si>
  <si>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</si>
  <si>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</si>
  <si>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</si>
  <si>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</si>
  <si>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</si>
  <si>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</si>
  <si>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</si>
  <si>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</si>
  <si>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</si>
  <si>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</si>
  <si>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</si>
  <si>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</si>
  <si>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</si>
  <si>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</si>
  <si>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</si>
  <si>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</si>
  <si>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</si>
  <si>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</si>
  <si>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</si>
  <si>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</si>
  <si>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</si>
  <si>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</si>
  <si>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</si>
  <si>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</si>
  <si>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</si>
  <si>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</si>
  <si>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</si>
  <si>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</si>
  <si>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</si>
  <si>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</si>
  <si>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</si>
  <si>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</si>
  <si>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</si>
  <si>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</si>
  <si>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</si>
  <si>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</si>
  <si>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</si>
  <si>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</si>
  <si>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</si>
  <si>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</si>
  <si>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</si>
  <si>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</si>
  <si>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</si>
  <si>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</si>
  <si>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</si>
  <si>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</si>
  <si>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</si>
  <si>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</si>
  <si>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</si>
  <si>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</si>
  <si>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</si>
  <si>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</si>
  <si>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</si>
  <si>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</si>
  <si>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</si>
  <si>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</si>
  <si>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</si>
  <si>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</si>
  <si>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</si>
  <si>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</si>
  <si>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</si>
  <si>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</si>
  <si>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</si>
  <si>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</si>
  <si>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</si>
  <si>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</si>
  <si>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</si>
  <si>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</si>
  <si>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</si>
  <si>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</si>
  <si>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</si>
  <si>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</si>
  <si>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</si>
  <si>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</si>
  <si>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</si>
  <si>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</si>
  <si>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</si>
  <si>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</si>
  <si>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</si>
  <si>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</si>
  <si>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</si>
  <si>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</si>
  <si>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</si>
  <si>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</si>
  <si>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</si>
  <si>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</si>
  <si>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</si>
  <si>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</si>
  <si>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</si>
  <si>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</si>
  <si>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</si>
  <si>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</si>
  <si>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</si>
  <si>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</si>
  <si>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</si>
  <si>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</si>
  <si>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</si>
  <si>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</si>
  <si>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</si>
  <si>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</si>
  <si>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</si>
  <si>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</si>
  <si>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</si>
  <si>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</si>
  <si>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</si>
  <si>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</si>
  <si>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</si>
  <si>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</si>
  <si>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</si>
  <si>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</si>
  <si>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</si>
  <si>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</si>
  <si>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</si>
  <si>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</si>
  <si>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</si>
  <si>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</si>
  <si>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</si>
  <si>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</si>
  <si>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</si>
  <si>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</si>
  <si>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</si>
  <si>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</si>
  <si>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</si>
  <si>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</si>
  <si>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</si>
  <si>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</si>
  <si>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</si>
  <si>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</si>
  <si>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</si>
  <si>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</si>
  <si>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</si>
  <si>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</si>
  <si>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</si>
  <si>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</si>
  <si>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</si>
  <si>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</si>
  <si>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</si>
  <si>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</si>
  <si>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</si>
  <si>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</si>
  <si>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</si>
  <si>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</si>
  <si>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</si>
  <si>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</si>
  <si>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</si>
  <si>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</si>
  <si>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</si>
  <si>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</si>
  <si>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</si>
  <si>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</si>
  <si>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</si>
  <si>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</si>
  <si>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</si>
  <si>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</si>
  <si>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</si>
  <si>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</si>
  <si>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</si>
  <si>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</si>
  <si>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</si>
  <si>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</si>
  <si>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</si>
  <si>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</si>
  <si>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</si>
  <si>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</si>
  <si>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</si>
  <si>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</si>
  <si>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</si>
  <si>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</si>
  <si>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</si>
  <si>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</si>
  <si>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</si>
  <si>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</si>
  <si>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</si>
  <si>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</si>
  <si>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</si>
  <si>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</si>
  <si>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</si>
  <si>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</si>
  <si>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</si>
  <si>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</si>
  <si>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</si>
  <si>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</si>
  <si>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</si>
  <si>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</si>
  <si>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</si>
  <si>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</si>
  <si>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</si>
  <si>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</si>
  <si>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</si>
  <si>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</si>
  <si>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</si>
  <si>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</si>
  <si>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</si>
  <si>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</si>
  <si>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</si>
  <si>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</si>
  <si>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</si>
  <si>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</si>
  <si>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</si>
  <si>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</si>
  <si>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</si>
  <si>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</si>
  <si>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</si>
  <si>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</si>
  <si>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</si>
  <si>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</si>
  <si>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</si>
  <si>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</si>
  <si>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</si>
  <si>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</si>
  <si>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</si>
  <si>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</si>
  <si>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</si>
  <si>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</si>
  <si>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</si>
  <si>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</si>
  <si>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</si>
  <si>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</si>
  <si>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</si>
  <si>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</si>
  <si>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</si>
  <si>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</si>
  <si>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</si>
  <si>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</si>
  <si>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</si>
  <si>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</si>
  <si>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</si>
  <si>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</si>
  <si>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</si>
  <si>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</si>
  <si>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</si>
  <si>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</si>
  <si>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</si>
  <si>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</si>
  <si>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</si>
  <si>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</si>
  <si>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</si>
  <si>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</si>
  <si>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</si>
  <si>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</si>
  <si>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</si>
  <si>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</si>
  <si>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</si>
  <si>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</si>
  <si>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</si>
  <si>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</si>
  <si>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</si>
  <si>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</si>
  <si>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</si>
  <si>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</si>
  <si>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</si>
  <si>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</si>
  <si>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</si>
  <si>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</si>
  <si>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</si>
  <si>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</si>
  <si>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</si>
  <si>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</si>
  <si>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</si>
  <si>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</si>
  <si>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</si>
  <si>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</si>
  <si>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</si>
  <si>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</si>
  <si>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</si>
  <si>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</si>
  <si>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</si>
  <si>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</si>
  <si>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</si>
  <si>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</si>
  <si>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</si>
  <si>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</si>
  <si>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</si>
  <si>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</si>
  <si>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</si>
  <si>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</si>
  <si>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</si>
  <si>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</si>
  <si>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</si>
  <si>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</si>
  <si>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</si>
  <si>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</si>
  <si>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</si>
  <si>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</si>
  <si>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</si>
  <si>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</si>
  <si>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</si>
  <si>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</si>
  <si>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</si>
  <si>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</si>
  <si>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</si>
  <si>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</si>
  <si>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</si>
  <si>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</si>
  <si>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</si>
  <si>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</si>
  <si>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</si>
  <si>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</si>
  <si>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</si>
  <si>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</si>
  <si>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</si>
  <si>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</si>
  <si>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</si>
  <si>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</si>
  <si>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</si>
  <si>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</si>
  <si>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</si>
  <si>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</si>
  <si>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</si>
  <si>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</si>
  <si>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</si>
  <si>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</si>
  <si>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</si>
  <si>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</si>
  <si>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</si>
  <si>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</si>
  <si>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</si>
  <si>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</si>
  <si>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</si>
  <si>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</si>
  <si>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</si>
  <si>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</si>
  <si>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</si>
  <si>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</si>
  <si>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</si>
  <si>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</si>
  <si>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</si>
  <si>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</si>
  <si>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</si>
  <si>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</si>
  <si>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</si>
  <si>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</si>
  <si>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</si>
  <si>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</si>
  <si>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</si>
  <si>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</si>
  <si>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</si>
  <si>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</si>
  <si>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</si>
  <si>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</si>
  <si>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</si>
  <si>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</si>
  <si>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</si>
  <si>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</si>
  <si>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</si>
  <si>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</si>
  <si>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</si>
  <si>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</si>
  <si>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</si>
  <si>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</si>
  <si>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</si>
  <si>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</si>
  <si>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</si>
  <si>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</si>
  <si>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</si>
  <si>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</si>
  <si>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</si>
  <si>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</si>
  <si>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</si>
  <si>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</si>
  <si>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</si>
  <si>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</si>
  <si>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</si>
  <si>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</si>
  <si>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</si>
  <si>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</si>
  <si>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</si>
  <si>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</si>
  <si>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</si>
  <si>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</si>
  <si>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</si>
  <si>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</si>
  <si>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</si>
  <si>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</si>
  <si>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</si>
  <si>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</si>
  <si>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</si>
  <si>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</si>
  <si>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</si>
  <si>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</si>
  <si>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</si>
  <si>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</si>
  <si>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</si>
  <si>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</si>
  <si>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</si>
  <si>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</si>
  <si>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</si>
  <si>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</si>
  <si>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</si>
  <si>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</si>
  <si>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</si>
  <si>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</si>
  <si>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</si>
  <si>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</si>
  <si>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</si>
  <si>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</si>
  <si>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</si>
  <si>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</si>
  <si>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</si>
  <si>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</si>
  <si>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</si>
  <si>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</si>
  <si>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</si>
  <si>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</si>
  <si>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</si>
  <si>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</si>
  <si>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</si>
  <si>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</si>
  <si>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</si>
  <si>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</si>
  <si>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</si>
  <si>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</si>
  <si>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</si>
  <si>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</si>
  <si>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</si>
  <si>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</si>
  <si>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</si>
  <si>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</si>
  <si>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</si>
  <si>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</si>
  <si>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</si>
  <si>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</si>
  <si>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</si>
  <si>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</si>
  <si>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</si>
  <si>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</si>
  <si>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</si>
  <si>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</si>
  <si>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</si>
  <si>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</si>
  <si>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</si>
  <si>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</si>
  <si>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</si>
  <si>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</si>
  <si>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</si>
  <si>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</si>
  <si>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</si>
  <si>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</si>
  <si>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</si>
  <si>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</si>
  <si>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</si>
  <si>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</si>
  <si>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</si>
  <si>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</si>
  <si>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</si>
  <si>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</si>
  <si>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</si>
  <si>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</si>
  <si>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</si>
  <si>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</si>
  <si>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</si>
  <si>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</si>
  <si>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</si>
  <si>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</si>
  <si>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</si>
  <si>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</si>
  <si>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</si>
  <si>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</si>
  <si>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</si>
  <si>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</si>
  <si>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</si>
  <si>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</si>
  <si>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</si>
  <si>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</si>
  <si>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</si>
  <si>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</si>
  <si>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</si>
  <si>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</si>
  <si>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</si>
  <si>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</si>
  <si>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</si>
  <si>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</si>
  <si>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</si>
  <si>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</si>
  <si>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</si>
  <si>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</si>
  <si>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</si>
  <si>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</si>
  <si>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</si>
  <si>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</si>
  <si>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</si>
  <si>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</si>
  <si>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</si>
  <si>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</si>
  <si>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</si>
  <si>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</si>
  <si>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</si>
  <si>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</si>
  <si>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</si>
  <si>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</si>
  <si>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</si>
  <si>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</si>
  <si>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</si>
  <si>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</si>
  <si>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</si>
  <si>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</si>
  <si>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</si>
  <si>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</si>
  <si>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</si>
  <si>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</si>
  <si>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</si>
  <si>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</si>
  <si>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</si>
  <si>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</si>
  <si>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</si>
  <si>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</si>
  <si>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</si>
  <si>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</si>
  <si>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</si>
  <si>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</si>
  <si>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</si>
  <si>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</si>
  <si>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</si>
  <si>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</si>
  <si>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</si>
  <si>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</si>
  <si>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</si>
  <si>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</si>
  <si>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</si>
  <si>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</si>
  <si>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</si>
  <si>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</si>
  <si>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</si>
  <si>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</si>
  <si>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</si>
  <si>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</si>
  <si>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</si>
  <si>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</si>
  <si>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</si>
  <si>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</si>
  <si>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</si>
  <si>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</si>
  <si>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</si>
  <si>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</si>
  <si>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</si>
  <si>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</si>
  <si>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</si>
  <si>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</si>
  <si>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</si>
  <si>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</si>
  <si>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</si>
  <si>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</si>
  <si>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</si>
  <si>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</si>
  <si>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</si>
  <si>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</si>
  <si>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</si>
  <si>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</si>
  <si>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</si>
  <si>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</si>
  <si>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</si>
  <si>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</si>
  <si>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</si>
  <si>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</si>
  <si>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</si>
  <si>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</si>
  <si>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</si>
  <si>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</si>
  <si>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</si>
  <si>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</si>
  <si>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</si>
  <si>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</si>
  <si>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</si>
  <si>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</si>
  <si>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</si>
  <si>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</si>
  <si>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</si>
  <si>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</si>
  <si>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</si>
  <si>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</si>
  <si>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</si>
  <si>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</si>
  <si>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</si>
  <si>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</si>
  <si>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</si>
  <si>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</si>
  <si>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</si>
  <si>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</si>
  <si>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</si>
  <si>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</si>
  <si>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</si>
  <si>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</si>
  <si>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</si>
  <si>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</si>
  <si>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</si>
  <si>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</si>
  <si>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</si>
  <si>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</si>
  <si>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</si>
  <si>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</si>
  <si>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</si>
  <si>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</si>
  <si>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</si>
  <si>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</si>
  <si>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</si>
  <si>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</si>
  <si>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</si>
  <si>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</si>
  <si>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</si>
  <si>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</si>
  <si>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</si>
  <si>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</si>
  <si>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</si>
  <si>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</si>
  <si>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</si>
  <si>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</si>
  <si>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</si>
  <si>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</si>
  <si>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</si>
  <si>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</si>
  <si>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</si>
  <si>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</si>
  <si>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</si>
  <si>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</si>
  <si>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</si>
  <si>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</si>
  <si>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</si>
  <si>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</si>
  <si>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</si>
  <si>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</si>
  <si>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</si>
  <si>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</si>
  <si>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</si>
  <si>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</si>
  <si>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</si>
  <si>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</si>
  <si>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</si>
  <si>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</si>
  <si>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</si>
  <si>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</si>
  <si>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</si>
  <si>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</si>
  <si>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</si>
  <si>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</si>
  <si>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</si>
  <si>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</si>
  <si>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</si>
  <si>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</si>
  <si>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</si>
  <si>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</si>
  <si>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</si>
  <si>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</si>
  <si>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</si>
  <si>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</si>
  <si>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</si>
  <si>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</si>
  <si>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</si>
  <si>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</si>
  <si>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</si>
  <si>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</si>
  <si>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</si>
  <si>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</si>
  <si>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</si>
  <si>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</si>
  <si>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</si>
  <si>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</si>
  <si>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</si>
  <si>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</si>
  <si>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</si>
  <si>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</si>
  <si>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</si>
  <si>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</si>
  <si>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</si>
  <si>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</si>
  <si>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</si>
  <si>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</si>
  <si>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</si>
  <si>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</si>
  <si>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</si>
  <si>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</si>
  <si>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</si>
  <si>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</si>
  <si>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</si>
  <si>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</si>
  <si>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</si>
  <si>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</si>
  <si>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</si>
  <si>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</si>
  <si>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</si>
  <si>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</si>
  <si>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</si>
  <si>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</si>
  <si>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</si>
  <si>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</si>
  <si>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</si>
  <si>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</si>
  <si>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</si>
  <si>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</si>
  <si>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</si>
  <si>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</si>
  <si>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</si>
  <si>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</si>
  <si>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</si>
  <si>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</si>
  <si>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</si>
  <si>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</si>
  <si>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</si>
  <si>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</si>
  <si>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</si>
  <si>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</si>
  <si>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</si>
  <si>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</si>
  <si>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</si>
  <si>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</si>
  <si>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</si>
  <si>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</si>
  <si>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</si>
  <si>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</si>
  <si>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</si>
  <si>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</si>
  <si>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</si>
  <si>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</si>
  <si>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</si>
  <si>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</si>
  <si>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</si>
  <si>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</si>
  <si>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</si>
  <si>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</si>
  <si>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</si>
  <si>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</si>
  <si>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</si>
  <si>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</si>
  <si>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</si>
  <si>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</si>
  <si>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</si>
  <si>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</si>
  <si>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</si>
  <si>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</si>
  <si>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</si>
  <si>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</si>
  <si>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</si>
  <si>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</si>
  <si>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</si>
  <si>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</si>
  <si>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</si>
  <si>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</si>
  <si>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</si>
  <si>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</si>
  <si>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</si>
  <si>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</si>
  <si>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</si>
  <si>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</si>
  <si>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</si>
  <si>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</si>
  <si>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</si>
  <si>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</si>
  <si>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</si>
  <si>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</si>
  <si>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</si>
  <si>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</si>
  <si>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</si>
  <si>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</si>
  <si>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</si>
  <si>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</si>
  <si>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</si>
  <si>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</si>
  <si>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</si>
  <si>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</si>
  <si>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</si>
  <si>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</si>
  <si>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</si>
  <si>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</si>
  <si>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</si>
  <si>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</si>
  <si>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</si>
  <si>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</si>
  <si>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</si>
  <si>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</si>
  <si>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</si>
  <si>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</si>
  <si>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</si>
  <si>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</si>
  <si>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</si>
  <si>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</si>
  <si>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</si>
  <si>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</si>
  <si>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</si>
  <si>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</si>
  <si>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</si>
  <si>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</si>
  <si>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</si>
  <si>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</si>
  <si>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</si>
  <si>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</si>
  <si>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</si>
  <si>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</si>
  <si>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</si>
  <si>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</si>
  <si>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</si>
  <si>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</si>
  <si>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</si>
  <si>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</si>
  <si>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</si>
  <si>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</si>
  <si>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</si>
  <si>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</si>
  <si>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</si>
  <si>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</si>
  <si>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</si>
  <si>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</si>
  <si>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</si>
  <si>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</si>
  <si>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</si>
  <si>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</si>
  <si>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</si>
  <si>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</si>
  <si>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</si>
  <si>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</si>
  <si>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</si>
  <si>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</si>
  <si>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</si>
  <si>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</si>
  <si>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</si>
  <si>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</si>
  <si>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</si>
  <si>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</si>
  <si>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</si>
  <si>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</si>
  <si>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</si>
  <si>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</si>
  <si>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</si>
  <si>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</si>
  <si>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</si>
  <si>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</si>
  <si>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</si>
  <si>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</si>
  <si>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</si>
  <si>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</si>
  <si>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</si>
  <si>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</si>
  <si>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</si>
  <si>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</si>
  <si>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</si>
  <si>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</si>
  <si>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</si>
  <si>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</si>
  <si>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</si>
  <si>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</si>
  <si>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</si>
  <si>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</si>
  <si>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</si>
  <si>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</si>
  <si>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</si>
  <si>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</si>
  <si>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</si>
  <si>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</si>
  <si>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</si>
  <si>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</si>
  <si>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</si>
  <si>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</si>
  <si>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</si>
  <si>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</si>
  <si>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</si>
  <si>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</si>
  <si>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</si>
  <si>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</si>
  <si>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</si>
  <si>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</si>
  <si>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</si>
  <si>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</si>
  <si>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</si>
  <si>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</si>
  <si>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</si>
  <si>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</si>
  <si>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</si>
  <si>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</si>
  <si>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</si>
  <si>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</si>
  <si>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</si>
  <si>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</si>
  <si>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</si>
  <si>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</si>
  <si>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</si>
  <si>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</si>
  <si>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</si>
  <si>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</si>
  <si>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</si>
  <si>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</si>
  <si>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</si>
  <si>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</si>
  <si>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</si>
  <si>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</si>
  <si>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</si>
  <si>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</si>
  <si>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</si>
  <si>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</si>
  <si>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</si>
  <si>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</si>
  <si>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</si>
  <si>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</si>
  <si>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</si>
  <si>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</si>
  <si>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</si>
  <si>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</si>
  <si>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</si>
  <si>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</si>
  <si>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</si>
  <si>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</si>
  <si>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</si>
  <si>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</si>
  <si>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</si>
  <si>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</si>
  <si>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</si>
  <si>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</si>
  <si>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</si>
  <si>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</si>
  <si>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</si>
  <si>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</si>
  <si>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</si>
  <si>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</si>
  <si>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</si>
  <si>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</si>
  <si>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</si>
  <si>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</si>
  <si>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</si>
  <si>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</si>
  <si>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</si>
  <si>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</si>
  <si>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</si>
  <si>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</si>
  <si>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</si>
  <si>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</si>
  <si>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</si>
  <si>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</si>
  <si>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</si>
  <si>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</si>
  <si>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</si>
  <si>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</si>
  <si>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</si>
  <si>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</si>
  <si>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</si>
  <si>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</si>
  <si>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</si>
  <si>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</si>
  <si>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</si>
  <si>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</si>
  <si>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</si>
  <si>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</si>
  <si>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</si>
  <si>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</si>
  <si>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</si>
  <si>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</si>
  <si>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</si>
  <si>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</si>
  <si>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</si>
  <si>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</si>
  <si>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</si>
  <si>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</si>
  <si>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</si>
  <si>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</si>
  <si>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</si>
  <si>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</si>
  <si>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</si>
  <si>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</si>
  <si>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</si>
  <si>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</si>
  <si>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</si>
  <si>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</si>
  <si>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</si>
  <si>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</si>
  <si>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</si>
  <si>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</si>
  <si>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</si>
  <si>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</si>
  <si>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</si>
  <si>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</si>
  <si>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</si>
  <si>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</si>
  <si>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</si>
  <si>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</si>
  <si>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</si>
  <si>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</si>
  <si>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</si>
  <si>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</si>
  <si>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</si>
  <si>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</si>
  <si>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</si>
  <si>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</si>
  <si>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</si>
  <si>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</si>
  <si>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</si>
  <si>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</si>
  <si>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</si>
  <si>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</si>
  <si>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</si>
  <si>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</si>
  <si>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</si>
  <si>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</si>
  <si>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</si>
  <si>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</si>
  <si>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</si>
  <si>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</si>
  <si>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</si>
  <si>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</si>
  <si>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</si>
  <si>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</si>
  <si>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</si>
  <si>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</si>
  <si>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</si>
  <si>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</si>
  <si>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</si>
  <si>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</si>
  <si>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</si>
  <si>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</si>
  <si>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</si>
  <si>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</si>
  <si>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</si>
  <si>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</si>
  <si>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</si>
  <si>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</si>
  <si>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</si>
  <si>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</si>
  <si>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</si>
  <si>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</si>
  <si>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</si>
  <si>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</si>
  <si>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</si>
  <si>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</si>
  <si>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</si>
  <si>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</si>
  <si>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</si>
  <si>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</si>
  <si>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</si>
  <si>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</si>
  <si>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</si>
  <si>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</si>
  <si>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</si>
  <si>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</si>
  <si>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</si>
  <si>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</si>
  <si>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</si>
  <si>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</si>
  <si>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</si>
  <si>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</si>
  <si>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</si>
  <si>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</si>
  <si>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</si>
  <si>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</si>
  <si>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</si>
  <si>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</si>
  <si>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</si>
  <si>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</si>
  <si>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</si>
  <si>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</si>
  <si>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</si>
  <si>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</si>
  <si>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</si>
  <si>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</si>
  <si>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</si>
  <si>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</si>
  <si>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</si>
  <si>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</si>
  <si>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</si>
  <si>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</si>
  <si>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</si>
  <si>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</si>
  <si>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</si>
  <si>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</si>
  <si>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</si>
  <si>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</si>
  <si>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</si>
  <si>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</si>
  <si>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</si>
  <si>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</si>
  <si>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</si>
  <si>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</si>
  <si>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</si>
  <si>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</si>
  <si>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</si>
  <si>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</si>
  <si>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</si>
  <si>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</si>
  <si>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</si>
  <si>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</si>
  <si>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</si>
  <si>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</si>
  <si>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</si>
  <si>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</si>
  <si>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</si>
  <si>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</si>
  <si>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</si>
  <si>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</si>
  <si>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</si>
  <si>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</si>
  <si>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</si>
  <si>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</si>
  <si>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</si>
  <si>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</si>
  <si>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</si>
  <si>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</si>
  <si>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</si>
  <si>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</si>
  <si>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</si>
  <si>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</si>
  <si>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</si>
  <si>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</si>
  <si>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</si>
  <si>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</si>
  <si>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</si>
  <si>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</si>
  <si>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</si>
  <si>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</si>
  <si>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</si>
  <si>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</si>
  <si>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</si>
  <si>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</si>
  <si>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</si>
  <si>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</si>
  <si>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</si>
  <si>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</si>
  <si>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</si>
  <si>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</si>
  <si>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</si>
  <si>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</si>
  <si>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</si>
  <si>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</si>
  <si>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</si>
  <si>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</si>
  <si>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</si>
  <si>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</si>
  <si>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</si>
  <si>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</si>
  <si>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</si>
  <si>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</si>
  <si>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</si>
  <si>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</si>
  <si>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</si>
  <si>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</si>
  <si>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</si>
  <si>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</si>
  <si>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</si>
  <si>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</si>
  <si>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</si>
  <si>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</si>
  <si>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</si>
  <si>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</si>
  <si>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</si>
  <si>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</si>
  <si>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</si>
  <si>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</si>
  <si>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</si>
  <si>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</si>
  <si>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</si>
  <si>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</si>
  <si>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</si>
  <si>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</si>
  <si>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</si>
  <si>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</si>
  <si>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</si>
  <si>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</si>
  <si>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</si>
  <si>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</si>
  <si>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</si>
  <si>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</si>
  <si>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</si>
  <si>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</si>
  <si>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</si>
  <si>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</si>
  <si>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</si>
  <si>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</si>
  <si>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</si>
  <si>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</si>
  <si>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</si>
  <si>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</si>
  <si>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</si>
  <si>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</si>
  <si>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</si>
  <si>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</si>
  <si>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</si>
  <si>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</si>
  <si>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</si>
  <si>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</si>
  <si>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</si>
  <si>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</si>
  <si>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</si>
  <si>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</si>
  <si>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</si>
  <si>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</si>
  <si>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</si>
  <si>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</si>
  <si>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</si>
  <si>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</si>
  <si>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</si>
  <si>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</si>
  <si>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</si>
  <si>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</si>
  <si>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</si>
  <si>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</si>
  <si>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</si>
  <si>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</si>
  <si>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</si>
  <si>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</si>
  <si>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</si>
  <si>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</si>
  <si>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</si>
  <si>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</si>
  <si>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</si>
  <si>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</si>
  <si>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</si>
  <si>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</si>
  <si>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</si>
  <si>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</si>
  <si>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</si>
  <si>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</si>
  <si>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</si>
  <si>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</si>
  <si>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</si>
  <si>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</si>
  <si>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</si>
  <si>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</si>
  <si>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</si>
  <si>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</si>
  <si>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</si>
  <si>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</si>
  <si>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</si>
  <si>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</si>
  <si>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</si>
  <si>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</si>
  <si>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</si>
  <si>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</si>
  <si>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</si>
  <si>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</si>
  <si>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</si>
  <si>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</si>
  <si>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</si>
  <si>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</si>
  <si>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</si>
  <si>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</si>
  <si>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</si>
  <si>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</si>
  <si>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</si>
  <si>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</si>
  <si>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</si>
  <si>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</si>
  <si>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</si>
  <si>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</si>
  <si>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</si>
  <si>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</si>
  <si>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</si>
  <si>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</si>
  <si>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</si>
  <si>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</si>
  <si>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</si>
  <si>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</si>
  <si>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</si>
  <si>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</si>
  <si>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</si>
  <si>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</si>
  <si>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</si>
  <si>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</si>
  <si>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</si>
  <si>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</si>
  <si>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</si>
  <si>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</si>
  <si>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</si>
  <si>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</si>
  <si>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</si>
  <si>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</si>
  <si>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</si>
  <si>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</si>
  <si>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</si>
  <si>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</si>
  <si>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</si>
  <si>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</si>
  <si>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</si>
  <si>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</si>
  <si>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</si>
  <si>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</si>
  <si>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</si>
  <si>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</si>
  <si>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</si>
  <si>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</si>
  <si>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</si>
  <si>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</si>
  <si>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</si>
  <si>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</si>
  <si>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</si>
  <si>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</si>
  <si>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</si>
  <si>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</si>
  <si>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</si>
  <si>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</si>
  <si>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</si>
  <si>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</si>
  <si>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</si>
  <si>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</si>
  <si>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</si>
  <si>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</si>
  <si>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</si>
  <si>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</si>
  <si>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</si>
  <si>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</si>
  <si>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</si>
  <si>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</si>
  <si>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</si>
  <si>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</si>
  <si>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</si>
  <si>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</si>
  <si>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</si>
  <si>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</si>
  <si>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</si>
  <si>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</si>
  <si>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</si>
  <si>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</si>
  <si>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</si>
  <si>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</si>
  <si>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</si>
  <si>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</si>
  <si>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</si>
  <si>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</si>
  <si>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</si>
  <si>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</si>
  <si>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</si>
  <si>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</si>
  <si>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</si>
  <si>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</si>
  <si>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</si>
  <si>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</si>
  <si>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</si>
  <si>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</si>
  <si>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</si>
  <si>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</si>
  <si>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</si>
  <si>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</si>
  <si>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</si>
  <si>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</si>
  <si>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</si>
  <si>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</si>
  <si>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</si>
  <si>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</si>
  <si>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</si>
  <si>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</si>
  <si>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</si>
  <si>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</si>
  <si>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</si>
  <si>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</si>
  <si>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</si>
  <si>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</si>
  <si>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</si>
  <si>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</si>
  <si>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</si>
  <si>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</si>
  <si>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</si>
  <si>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</si>
  <si>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</si>
  <si>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</si>
  <si>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</si>
  <si>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</si>
  <si>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</si>
  <si>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</si>
  <si>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</si>
  <si>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</si>
  <si>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</si>
  <si>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</si>
  <si>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</si>
  <si>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</si>
  <si>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</si>
  <si>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</si>
  <si>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</si>
  <si>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</si>
  <si>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</si>
  <si>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</si>
  <si>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</si>
  <si>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</si>
  <si>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</si>
  <si>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</si>
  <si>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</si>
  <si>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</si>
  <si>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</si>
  <si>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</si>
  <si>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</si>
  <si>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</si>
  <si>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</si>
  <si>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</si>
  <si>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</si>
  <si>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</si>
  <si>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</si>
  <si>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</si>
  <si>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</si>
  <si>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</si>
  <si>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</si>
  <si>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</si>
  <si>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</si>
  <si>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</si>
  <si>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</si>
  <si>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</si>
  <si>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</si>
  <si>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</si>
  <si>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</si>
  <si>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</si>
  <si>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</si>
  <si>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</si>
  <si>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</si>
  <si>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</si>
  <si>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</si>
  <si>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</si>
  <si>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</si>
  <si>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</si>
  <si>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</si>
  <si>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</si>
  <si>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</si>
  <si>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</si>
  <si>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</si>
  <si>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</si>
  <si>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</si>
  <si>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</si>
  <si>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</si>
  <si>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</si>
  <si>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</si>
  <si>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</si>
  <si>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</si>
  <si>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</si>
  <si>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</si>
  <si>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</si>
  <si>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</si>
  <si>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</si>
  <si>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</si>
  <si>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</si>
  <si>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</si>
  <si>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</si>
  <si>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</si>
  <si>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</si>
  <si>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</si>
  <si>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</si>
  <si>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</si>
  <si>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</si>
  <si>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</si>
  <si>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</si>
  <si>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</si>
  <si>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</si>
  <si>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</si>
  <si>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</si>
  <si>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</si>
  <si>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</si>
  <si>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</si>
  <si>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</si>
  <si>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</si>
  <si>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</si>
  <si>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</si>
  <si>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</si>
  <si>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</si>
  <si>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</si>
  <si>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</si>
  <si>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</si>
  <si>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</si>
  <si>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</si>
  <si>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</si>
  <si>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</si>
  <si>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</si>
  <si>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</si>
  <si>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</si>
  <si>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</si>
  <si>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</si>
  <si>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</si>
  <si>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</si>
  <si>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</si>
  <si>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</si>
  <si>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</si>
  <si>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</si>
  <si>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</si>
  <si>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</si>
  <si>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</si>
  <si>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</si>
  <si>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</si>
  <si>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</si>
  <si>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</si>
  <si>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</si>
  <si>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</si>
  <si>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</si>
  <si>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</si>
  <si>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</si>
  <si>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</si>
  <si>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</si>
  <si>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</si>
  <si>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</si>
  <si>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</si>
  <si>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</si>
  <si>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</si>
  <si>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</si>
  <si>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</si>
  <si>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</si>
  <si>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</si>
  <si>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</si>
  <si>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</si>
  <si>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</si>
  <si>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</si>
  <si>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</si>
  <si>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</si>
  <si>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</si>
  <si>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</si>
  <si>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</si>
  <si>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</si>
  <si>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</si>
  <si>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</si>
  <si>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</si>
  <si>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</si>
  <si>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</si>
  <si>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</si>
  <si>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</si>
  <si>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</si>
  <si>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</si>
  <si>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</si>
  <si>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</si>
  <si>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</si>
  <si>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</si>
  <si>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</si>
  <si>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</si>
  <si>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</si>
  <si>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</si>
  <si>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</si>
  <si>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</si>
  <si>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</si>
  <si>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</si>
  <si>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</si>
  <si>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</si>
  <si>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</si>
  <si>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</si>
  <si>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</si>
  <si>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</si>
  <si>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</si>
  <si>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</si>
  <si>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</si>
  <si>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</si>
  <si>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</si>
  <si>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</si>
  <si>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</si>
  <si>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</si>
  <si>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</si>
  <si>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</si>
  <si>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</si>
  <si>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</si>
  <si>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</si>
  <si>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</si>
  <si>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</si>
  <si>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</si>
  <si>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</si>
  <si>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</si>
  <si>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</si>
  <si>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</si>
  <si>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</si>
  <si>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</si>
  <si>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</si>
  <si>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</si>
  <si>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</si>
  <si>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</si>
  <si>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</si>
  <si>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</si>
  <si>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</si>
  <si>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</si>
  <si>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</si>
  <si>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</si>
  <si>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</si>
  <si>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</si>
  <si>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</si>
  <si>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</si>
  <si>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</si>
  <si>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</si>
  <si>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</si>
  <si>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</si>
  <si>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</si>
  <si>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</si>
  <si>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</si>
  <si>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</si>
  <si>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</si>
  <si>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</si>
  <si>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</si>
  <si>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</si>
  <si>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</si>
  <si>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</si>
  <si>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</si>
  <si>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</si>
  <si>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</si>
  <si>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</si>
  <si>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</si>
  <si>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</si>
  <si>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</si>
  <si>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</si>
  <si>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</si>
  <si>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</si>
  <si>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</si>
  <si>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</si>
  <si>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</si>
  <si>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</si>
  <si>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</si>
  <si>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</si>
  <si>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</si>
  <si>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</si>
  <si>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</si>
  <si>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</si>
  <si>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</si>
  <si>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</si>
  <si>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</si>
  <si>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</si>
  <si>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</si>
  <si>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</si>
  <si>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</si>
  <si>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</si>
  <si>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</si>
  <si>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</si>
  <si>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</si>
  <si>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</si>
  <si>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</si>
  <si>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</si>
  <si>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</si>
  <si>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</si>
  <si>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</si>
  <si>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</si>
  <si>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</si>
  <si>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</si>
  <si>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</si>
  <si>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</si>
  <si>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</si>
  <si>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</si>
  <si>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</si>
  <si>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</si>
  <si>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</si>
  <si>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</si>
  <si>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</si>
  <si>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</si>
  <si>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</si>
  <si>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</si>
  <si>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</si>
  <si>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</si>
  <si>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</si>
  <si>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</si>
  <si>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</si>
  <si>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</si>
  <si>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</si>
  <si>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</si>
  <si>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</si>
  <si>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</si>
  <si>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</si>
  <si>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</si>
  <si>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</si>
  <si>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</si>
  <si>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</si>
  <si>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</si>
  <si>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</si>
  <si>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</si>
  <si>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</si>
  <si>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</si>
  <si>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</si>
  <si>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</si>
  <si>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</si>
  <si>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</si>
  <si>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</si>
  <si>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</si>
  <si>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</si>
  <si>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</si>
  <si>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</si>
  <si>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</si>
  <si>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</si>
  <si>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</si>
  <si>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</si>
  <si>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</si>
  <si>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</si>
  <si>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</si>
  <si>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</si>
  <si>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</si>
  <si>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</si>
  <si>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</si>
  <si>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</si>
  <si>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</si>
  <si>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</si>
  <si>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</si>
  <si>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</si>
  <si>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</si>
  <si>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</si>
  <si>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</si>
  <si>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</si>
  <si>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</si>
  <si>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</si>
  <si>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</si>
  <si>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</si>
  <si>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</si>
  <si>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</si>
  <si>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</si>
  <si>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</si>
  <si>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</si>
  <si>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</si>
  <si>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</si>
  <si>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</si>
  <si>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</si>
  <si>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</si>
  <si>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</si>
  <si>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</si>
  <si>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</si>
  <si>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</si>
  <si>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</si>
  <si>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</si>
  <si>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</si>
  <si>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</si>
  <si>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</si>
  <si>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</si>
  <si>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</si>
  <si>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</si>
  <si>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</si>
  <si>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</si>
  <si>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</si>
  <si>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</si>
  <si>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</si>
  <si>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</si>
  <si>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</si>
  <si>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</si>
  <si>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</si>
  <si>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</si>
  <si>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</si>
  <si>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</si>
  <si>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</si>
  <si>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</si>
  <si>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</si>
  <si>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</si>
  <si>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</si>
  <si>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</si>
  <si>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</si>
  <si>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</si>
  <si>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</si>
  <si>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</si>
  <si>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</si>
  <si>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</si>
  <si>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</si>
  <si>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</si>
  <si>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</si>
  <si>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</si>
  <si>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</si>
  <si>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</si>
  <si>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</si>
  <si>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</si>
  <si>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</si>
  <si>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</si>
  <si>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</si>
  <si>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</si>
  <si>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</si>
  <si>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</si>
  <si>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</si>
  <si>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</si>
  <si>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</si>
  <si>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</si>
  <si>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</si>
  <si>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</si>
  <si>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</si>
  <si>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</si>
  <si>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</si>
  <si>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</si>
  <si>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</si>
  <si>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</si>
  <si>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</si>
  <si>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</si>
  <si>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</si>
  <si>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</si>
  <si>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</si>
  <si>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</si>
  <si>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</si>
  <si>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</si>
  <si>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</si>
  <si>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</si>
  <si>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</si>
  <si>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</si>
  <si>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</si>
  <si>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</si>
  <si>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</si>
  <si>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</si>
  <si>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</si>
  <si>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</si>
  <si>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</si>
  <si>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</si>
  <si>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</si>
  <si>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</si>
  <si>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</si>
  <si>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</si>
  <si>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</si>
  <si>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</si>
  <si>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</si>
  <si>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</si>
  <si>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</si>
  <si>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</si>
  <si>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</si>
  <si>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</si>
  <si>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</si>
  <si>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</si>
  <si>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</si>
  <si>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</si>
  <si>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</si>
  <si>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</si>
  <si>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</si>
  <si>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</si>
  <si>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</si>
  <si>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</si>
  <si>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</si>
  <si>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</si>
  <si>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</si>
  <si>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</si>
  <si>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</si>
  <si>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</si>
  <si>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</si>
  <si>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</si>
  <si>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</si>
  <si>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</si>
  <si>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</si>
  <si>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</si>
  <si>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</si>
  <si>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</si>
  <si>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</si>
  <si>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</si>
  <si>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</si>
  <si>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</si>
  <si>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</si>
  <si>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</si>
  <si>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</si>
  <si>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</si>
  <si>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</si>
  <si>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</si>
  <si>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</si>
  <si>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</si>
  <si>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</si>
  <si>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</si>
  <si>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</si>
  <si>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</si>
  <si>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</si>
  <si>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</si>
  <si>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</si>
  <si>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</si>
  <si>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</si>
  <si>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</si>
  <si>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</si>
  <si>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</si>
  <si>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</si>
  <si>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</si>
  <si>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</si>
  <si>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</si>
  <si>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</si>
  <si>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</si>
  <si>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</si>
  <si>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</si>
  <si>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</si>
  <si>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</si>
  <si>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</si>
  <si>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</si>
  <si>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</si>
  <si>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</si>
  <si>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</si>
  <si>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</si>
  <si>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</si>
  <si>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</si>
  <si>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</si>
  <si>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</si>
  <si>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</si>
  <si>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</si>
  <si>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</si>
  <si>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</si>
  <si>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</si>
  <si>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</si>
  <si>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</si>
  <si>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</si>
  <si>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</si>
  <si>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</si>
  <si>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</si>
  <si>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</si>
  <si>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</si>
  <si>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</si>
  <si>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</si>
  <si>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</si>
  <si>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</si>
  <si>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</si>
  <si>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</si>
  <si>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</si>
  <si>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</si>
  <si>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</si>
  <si>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</si>
  <si>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</si>
  <si>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</si>
  <si>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</si>
  <si>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</si>
  <si>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</si>
  <si>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</si>
  <si>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</si>
  <si>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</si>
  <si>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</si>
  <si>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</si>
  <si>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</si>
  <si>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</si>
  <si>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</si>
  <si>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</si>
  <si>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</si>
  <si>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</si>
  <si>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</si>
  <si>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</si>
  <si>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</si>
  <si>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</si>
  <si>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</si>
  <si>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</si>
  <si>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</si>
  <si>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</si>
  <si>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</si>
  <si>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</si>
  <si>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</si>
  <si>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</si>
  <si>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</si>
  <si>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</si>
  <si>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</si>
  <si>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</si>
  <si>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</si>
  <si>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</si>
  <si>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</si>
  <si>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</si>
  <si>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</si>
  <si>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</si>
  <si>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</si>
  <si>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</si>
  <si>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</si>
  <si>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</si>
  <si>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</si>
  <si>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</si>
  <si>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</si>
  <si>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</si>
  <si>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</si>
  <si>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</si>
  <si>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</si>
  <si>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</si>
  <si>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</si>
  <si>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</si>
  <si>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</si>
  <si>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</si>
  <si>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</si>
  <si>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</si>
  <si>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</si>
  <si>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</si>
  <si>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</si>
  <si>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</si>
  <si>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</si>
  <si>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</si>
  <si>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</si>
  <si>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</si>
  <si>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</si>
  <si>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</si>
  <si>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</si>
  <si>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</si>
  <si>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</si>
  <si>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</si>
  <si>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</si>
  <si>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</si>
  <si>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</si>
  <si>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</si>
  <si>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</si>
  <si>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</si>
  <si>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</si>
  <si>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</si>
  <si>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</si>
  <si>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</si>
  <si>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</si>
  <si>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</si>
  <si>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</si>
  <si>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</si>
  <si>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</si>
  <si>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</si>
  <si>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</si>
  <si>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</si>
  <si>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</si>
  <si>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</si>
  <si>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</si>
  <si>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</si>
  <si>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</si>
  <si>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</si>
  <si>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</si>
  <si>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</si>
  <si>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</si>
  <si>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</si>
  <si>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</si>
  <si>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</si>
  <si>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</si>
  <si>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</si>
  <si>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</si>
  <si>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</si>
  <si>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</si>
  <si>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</si>
  <si>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</si>
  <si>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</si>
  <si>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</si>
  <si>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</si>
  <si>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</si>
  <si>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</si>
  <si>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</si>
  <si>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</si>
  <si>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</si>
  <si>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</si>
  <si>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</si>
  <si>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</si>
  <si>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</si>
  <si>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</si>
  <si>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</si>
  <si>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</si>
  <si>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</si>
  <si>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</si>
  <si>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</si>
  <si>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</si>
  <si>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</si>
  <si>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</si>
  <si>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</si>
  <si>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</si>
  <si>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</si>
  <si>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</si>
  <si>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</si>
  <si>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</si>
  <si>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</si>
  <si>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</si>
  <si>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</si>
  <si>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</si>
  <si>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</si>
  <si>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</si>
  <si>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</si>
  <si>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</si>
  <si>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</si>
  <si>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</si>
  <si>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</si>
  <si>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</si>
  <si>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</si>
  <si>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</si>
  <si>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</si>
  <si>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</si>
  <si>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</si>
  <si>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</si>
  <si>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</si>
  <si>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</si>
  <si>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</si>
  <si>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</si>
  <si>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</si>
  <si>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</si>
  <si>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</si>
  <si>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</si>
  <si>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</si>
  <si>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</si>
  <si>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</si>
  <si>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</si>
  <si>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</si>
  <si>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</si>
  <si>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</si>
  <si>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</si>
  <si>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</si>
  <si>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</si>
  <si>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</si>
  <si>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</si>
  <si>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</si>
  <si>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</si>
  <si>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</si>
  <si>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</si>
  <si>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</si>
  <si>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</si>
  <si>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</si>
  <si>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</si>
  <si>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</si>
  <si>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</si>
  <si>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</si>
  <si>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</si>
  <si>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</si>
  <si>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</si>
  <si>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</si>
  <si>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</si>
  <si>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</si>
  <si>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</si>
  <si>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</si>
  <si>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</si>
  <si>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</si>
  <si>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</si>
  <si>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</si>
  <si>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</si>
  <si>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</si>
  <si>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</si>
  <si>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</si>
  <si>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</si>
  <si>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</si>
  <si>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</si>
  <si>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</si>
  <si>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</si>
  <si>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</si>
  <si>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</si>
  <si>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</si>
  <si>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</si>
  <si>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</si>
  <si>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</si>
  <si>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</si>
  <si>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</si>
  <si>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</si>
  <si>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</si>
  <si>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</si>
  <si>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</si>
  <si>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</si>
  <si>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</si>
  <si>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</si>
  <si>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</si>
  <si>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</si>
  <si>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</si>
  <si>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</si>
  <si>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</si>
  <si>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</si>
  <si>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</si>
  <si>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</si>
  <si>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</si>
  <si>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</si>
  <si>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</si>
  <si>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</si>
  <si>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</si>
  <si>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</si>
  <si>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</si>
  <si>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</si>
  <si>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</si>
  <si>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</si>
  <si>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</si>
  <si>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</si>
  <si>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</si>
  <si>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</si>
  <si>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</si>
  <si>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</si>
  <si>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</si>
  <si>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</si>
  <si>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</si>
  <si>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</si>
  <si>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</si>
  <si>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</si>
  <si>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</si>
  <si>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</si>
  <si>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</si>
  <si>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</si>
  <si>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</si>
  <si>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</si>
  <si>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</si>
  <si>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</si>
  <si>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</si>
  <si>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</si>
  <si>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</si>
  <si>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</si>
  <si>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</si>
  <si>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</si>
  <si>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</si>
  <si>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</si>
  <si>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</si>
  <si>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</si>
  <si>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</si>
  <si>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</si>
  <si>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</si>
  <si>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</si>
  <si>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</si>
  <si>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</si>
  <si>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</si>
  <si>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</si>
  <si>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</si>
  <si>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</si>
  <si>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</si>
  <si>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</si>
  <si>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</si>
  <si>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</si>
  <si>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</si>
  <si>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</si>
  <si>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</si>
  <si>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</si>
  <si>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</si>
  <si>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</si>
  <si>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</si>
  <si>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</si>
  <si>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</si>
  <si>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</si>
  <si>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</si>
  <si>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</si>
  <si>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</si>
  <si>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</si>
  <si>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</si>
  <si>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</si>
  <si>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</si>
  <si>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</si>
  <si>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</si>
  <si>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</si>
  <si>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</si>
  <si>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</si>
  <si>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</si>
  <si>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</si>
  <si>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</si>
  <si>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</si>
  <si>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</si>
  <si>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</si>
  <si>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</si>
  <si>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</si>
  <si>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</si>
  <si>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</si>
  <si>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</si>
  <si>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</si>
  <si>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</si>
  <si>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</si>
  <si>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</si>
  <si>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</si>
  <si>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</si>
  <si>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</si>
  <si>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</si>
  <si>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</si>
  <si>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</si>
  <si>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</si>
  <si>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</si>
  <si>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</si>
  <si>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</si>
  <si>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</si>
  <si>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</si>
  <si>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</si>
  <si>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</si>
  <si>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</si>
  <si>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</si>
  <si>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</si>
  <si>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</si>
  <si>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</si>
  <si>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</si>
  <si>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</si>
  <si>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</si>
  <si>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</si>
  <si>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</si>
  <si>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</si>
  <si>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</si>
  <si>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</si>
  <si>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</si>
  <si>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</si>
  <si>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</si>
  <si>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</si>
  <si>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</si>
  <si>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</si>
  <si>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</si>
  <si>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</si>
  <si>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</si>
  <si>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</si>
  <si>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</si>
  <si>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</si>
  <si>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</si>
  <si>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</si>
  <si>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</si>
  <si>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</si>
  <si>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</si>
  <si>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</si>
  <si>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</si>
  <si>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</si>
  <si>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</si>
  <si>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</si>
  <si>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</si>
  <si>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</si>
  <si>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</si>
  <si>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</si>
  <si>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</si>
  <si>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</si>
  <si>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</si>
  <si>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</si>
  <si>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</si>
  <si>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</si>
  <si>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</si>
  <si>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</si>
  <si>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</si>
  <si>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</si>
  <si>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</si>
  <si>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</si>
  <si>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</si>
  <si>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</si>
  <si>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</si>
  <si>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</si>
  <si>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</si>
  <si>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</si>
  <si>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</si>
  <si>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</si>
  <si>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</si>
  <si>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</si>
  <si>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</si>
  <si>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</si>
  <si>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</si>
  <si>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</si>
  <si>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</si>
  <si>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</si>
  <si>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</si>
  <si>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</si>
  <si>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</si>
  <si>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</si>
  <si>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</si>
  <si>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</si>
  <si>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</si>
  <si>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</si>
  <si>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</si>
  <si>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</si>
  <si>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</si>
  <si>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</si>
  <si>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</si>
  <si>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</si>
  <si>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</si>
  <si>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</si>
  <si>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</si>
  <si>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</si>
  <si>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</si>
  <si>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</si>
  <si>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</si>
  <si>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</si>
  <si>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</si>
  <si>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</si>
  <si>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</si>
  <si>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</si>
  <si>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</si>
  <si>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</si>
  <si>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</si>
  <si>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</si>
  <si>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</si>
  <si>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</si>
  <si>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</si>
  <si>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</si>
  <si>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</si>
  <si>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</si>
  <si>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</si>
  <si>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</si>
  <si>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</si>
  <si>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</si>
  <si>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</si>
  <si>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</si>
  <si>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</si>
  <si>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</si>
  <si>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</si>
  <si>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</si>
  <si>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</si>
  <si>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</si>
  <si>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</si>
  <si>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</si>
  <si>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</si>
  <si>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</si>
  <si>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</si>
  <si>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</si>
  <si>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</si>
  <si>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</si>
  <si>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</si>
  <si>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</si>
  <si>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</si>
  <si>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</si>
  <si>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</si>
  <si>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</si>
  <si>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</si>
  <si>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</si>
  <si>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</si>
  <si>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</si>
  <si>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</si>
  <si>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</si>
  <si>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</si>
  <si>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</si>
  <si>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</si>
  <si>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</si>
  <si>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</si>
  <si>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</si>
  <si>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</si>
  <si>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</si>
  <si>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</si>
  <si>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</si>
  <si>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</si>
  <si>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</si>
  <si>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</si>
  <si>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</si>
  <si>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</si>
  <si>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</si>
  <si>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</si>
  <si>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</si>
  <si>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</si>
  <si>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</si>
  <si>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</si>
  <si>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</si>
  <si>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</si>
  <si>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</si>
  <si>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</si>
  <si>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</si>
  <si>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</si>
  <si>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</si>
  <si>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</si>
  <si>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</si>
  <si>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</si>
  <si>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</si>
  <si>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</si>
  <si>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</si>
  <si>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</si>
  <si>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</si>
  <si>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</si>
  <si>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</si>
  <si>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</si>
  <si>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</si>
  <si>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</si>
  <si>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</si>
  <si>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</si>
  <si>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</si>
  <si>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</si>
  <si>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</si>
  <si>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</si>
  <si>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</si>
  <si>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</si>
  <si>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</si>
  <si>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</si>
  <si>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</si>
  <si>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</si>
  <si>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</si>
  <si>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</si>
  <si>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</si>
  <si>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</si>
  <si>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</si>
  <si>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</si>
  <si>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</si>
  <si>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</si>
  <si>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</si>
  <si>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</si>
  <si>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</si>
  <si>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</si>
  <si>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</si>
  <si>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</si>
  <si>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</si>
  <si>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</si>
  <si>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</si>
  <si>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</si>
  <si>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</si>
  <si>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</si>
  <si>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</si>
  <si>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</si>
  <si>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</si>
  <si>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</si>
  <si>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</si>
  <si>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</si>
  <si>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</si>
  <si>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</si>
  <si>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</si>
  <si>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</si>
  <si>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</si>
  <si>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</si>
  <si>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</si>
  <si>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</si>
  <si>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</si>
  <si>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</si>
  <si>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</si>
  <si>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</si>
  <si>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</si>
  <si>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</si>
  <si>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</si>
  <si>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</si>
  <si>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</si>
  <si>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</si>
  <si>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</si>
  <si>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</si>
  <si>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</si>
  <si>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</si>
  <si>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</si>
  <si>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</si>
  <si>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</si>
  <si>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</si>
  <si>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</si>
  <si>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</si>
  <si>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</si>
  <si>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</si>
  <si>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</si>
  <si>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</si>
  <si>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</si>
  <si>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</si>
  <si>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</si>
  <si>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</si>
  <si>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</si>
  <si>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</si>
  <si>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</si>
  <si>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</si>
  <si>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</si>
  <si>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</si>
  <si>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</si>
  <si>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</si>
  <si>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</si>
  <si>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</si>
  <si>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</si>
  <si>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</si>
  <si>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</si>
  <si>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</si>
  <si>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</si>
  <si>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</si>
  <si>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</si>
  <si>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</si>
  <si>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</si>
  <si>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</si>
  <si>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</si>
  <si>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</si>
  <si>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</si>
  <si>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</si>
  <si>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</si>
  <si>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</si>
  <si>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</si>
  <si>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</si>
  <si>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</si>
  <si>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</si>
  <si>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</si>
  <si>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</si>
  <si>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</si>
  <si>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</si>
  <si>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</si>
  <si>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</si>
  <si>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</si>
  <si>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</si>
  <si>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</si>
  <si>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</si>
  <si>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</si>
  <si>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</si>
  <si>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</si>
  <si>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</si>
  <si>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</si>
  <si>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</si>
  <si>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</si>
  <si>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</si>
  <si>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</si>
  <si>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</si>
  <si>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</si>
  <si>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</si>
  <si>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</si>
  <si>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</si>
  <si>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</si>
  <si>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</si>
  <si>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</si>
  <si>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</si>
  <si>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</si>
  <si>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</si>
  <si>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</si>
  <si>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</si>
  <si>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</si>
  <si>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</si>
  <si>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</si>
  <si>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</si>
  <si>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</si>
  <si>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</si>
  <si>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</si>
  <si>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</si>
  <si>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</si>
  <si>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</si>
  <si>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</si>
  <si>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</si>
  <si>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</si>
  <si>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</si>
  <si>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</si>
  <si>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</si>
  <si>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</si>
  <si>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</si>
  <si>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</si>
  <si>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</si>
  <si>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</si>
  <si>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</si>
  <si>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</si>
  <si>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</si>
  <si>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</si>
  <si>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</si>
  <si>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</si>
  <si>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</si>
  <si>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</si>
  <si>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</si>
  <si>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</si>
  <si>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</si>
  <si>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</si>
  <si>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</si>
  <si>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</si>
  <si>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</si>
  <si>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</si>
  <si>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</si>
  <si>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</si>
  <si>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</si>
  <si>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</si>
  <si>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</si>
  <si>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</si>
  <si>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</si>
  <si>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</si>
  <si>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</si>
  <si>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</si>
  <si>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</si>
  <si>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</si>
  <si>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</si>
  <si>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</si>
  <si>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</si>
  <si>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</si>
  <si>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</si>
  <si>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</si>
  <si>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</si>
  <si>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</si>
  <si>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</si>
  <si>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</si>
  <si>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</si>
  <si>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</si>
  <si>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</si>
  <si>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</si>
  <si>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</si>
  <si>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</si>
  <si>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</si>
  <si>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</si>
  <si>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</si>
  <si>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</si>
  <si>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</si>
  <si>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</si>
  <si>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</si>
  <si>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</si>
  <si>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</si>
  <si>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</si>
  <si>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</si>
  <si>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</si>
  <si>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</si>
  <si>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</si>
  <si>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</si>
  <si>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</si>
  <si>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</si>
  <si>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</si>
  <si>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</si>
  <si>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</si>
  <si>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</si>
  <si>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</si>
  <si>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</si>
  <si>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</si>
  <si>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</si>
  <si>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</si>
  <si>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</si>
  <si>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</si>
  <si>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</si>
  <si>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</si>
  <si>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</si>
  <si>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</si>
  <si>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</si>
  <si>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</si>
  <si>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</si>
  <si>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</si>
  <si>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</si>
  <si>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</si>
  <si>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</si>
  <si>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</si>
  <si>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</si>
  <si>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</si>
  <si>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</si>
  <si>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</si>
  <si>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</si>
  <si>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</si>
  <si>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</si>
  <si>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</si>
  <si>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</si>
  <si>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</si>
  <si>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</si>
  <si>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</si>
  <si>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</si>
  <si>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</si>
  <si>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</si>
  <si>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</si>
  <si>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</si>
  <si>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</si>
  <si>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</si>
  <si>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</si>
  <si>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</si>
  <si>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</si>
  <si>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</si>
  <si>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</si>
  <si>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</si>
  <si>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</si>
  <si>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</si>
  <si>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</si>
  <si>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</si>
  <si>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</si>
  <si>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</si>
  <si>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</si>
  <si>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</si>
  <si>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</si>
  <si>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</si>
  <si>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</si>
  <si>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</si>
  <si>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</si>
  <si>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</si>
  <si>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</si>
  <si>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</si>
  <si>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</si>
  <si>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</si>
  <si>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</si>
  <si>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</si>
  <si>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</si>
  <si>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</si>
  <si>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</si>
  <si>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</si>
  <si>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</si>
  <si>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</si>
  <si>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</si>
  <si>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</si>
  <si>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</si>
  <si>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</si>
  <si>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</si>
  <si>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</si>
  <si>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</si>
  <si>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</si>
  <si>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</si>
  <si>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</si>
  <si>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</si>
  <si>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</si>
  <si>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</si>
  <si>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</si>
  <si>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</si>
  <si>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</si>
  <si>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</si>
  <si>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</si>
  <si>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</si>
  <si>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</si>
  <si>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</si>
  <si>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</si>
  <si>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</si>
  <si>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</si>
  <si>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</si>
  <si>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</si>
  <si>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</si>
  <si>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</si>
  <si>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</si>
  <si>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</si>
  <si>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</si>
  <si>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</si>
  <si>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</si>
  <si>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</si>
  <si>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</si>
  <si>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</si>
  <si>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</si>
  <si>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</si>
  <si>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</si>
  <si>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</si>
  <si>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</si>
  <si>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</si>
  <si>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</si>
  <si>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</si>
  <si>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</si>
  <si>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</si>
  <si>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</si>
  <si>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</si>
  <si>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</si>
  <si>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</si>
  <si>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</si>
  <si>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</si>
  <si>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</si>
  <si>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</si>
  <si>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</si>
  <si>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</si>
  <si>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</si>
  <si>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</si>
  <si>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</si>
  <si>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</si>
  <si>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</si>
  <si>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</si>
  <si>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</si>
  <si>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</si>
  <si>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</si>
  <si>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</si>
  <si>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</si>
  <si>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</si>
  <si>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</si>
  <si>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</si>
  <si>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</si>
  <si>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</si>
  <si>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</si>
  <si>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</si>
  <si>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</si>
  <si>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</si>
  <si>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</si>
  <si>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</si>
  <si>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</si>
  <si>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</si>
  <si>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</si>
  <si>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</si>
  <si>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</si>
  <si>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</si>
  <si>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</si>
  <si>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</si>
  <si>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</si>
  <si>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</si>
  <si>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</si>
  <si>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</si>
  <si>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</si>
  <si>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</si>
  <si>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</si>
  <si>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</si>
  <si>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</si>
  <si>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</si>
  <si>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</si>
  <si>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</si>
  <si>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</si>
  <si>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</si>
  <si>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</si>
  <si>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</si>
  <si>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</si>
  <si>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</si>
  <si>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</si>
  <si>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</si>
  <si>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</si>
  <si>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</si>
  <si>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</si>
  <si>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</si>
  <si>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</si>
  <si>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</si>
  <si>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</si>
  <si>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</si>
  <si>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</si>
  <si>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</si>
  <si>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</si>
  <si>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</si>
  <si>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</si>
  <si>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</si>
  <si>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</si>
  <si>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</si>
  <si>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</si>
  <si>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</si>
  <si>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</si>
  <si>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</si>
  <si>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</si>
  <si>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</si>
  <si>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</si>
  <si>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</si>
  <si>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</si>
  <si>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</si>
  <si>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</si>
  <si>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</si>
  <si>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</si>
  <si>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</si>
  <si>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</si>
  <si>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</si>
  <si>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</si>
  <si>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</si>
  <si>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</si>
  <si>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</si>
  <si>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</si>
  <si>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</si>
  <si>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</si>
  <si>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</si>
  <si>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</si>
  <si>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</si>
  <si>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</si>
  <si>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</si>
  <si>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</si>
  <si>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</si>
  <si>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</si>
  <si>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</si>
  <si>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</si>
  <si>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</si>
  <si>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</si>
  <si>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</si>
  <si>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</si>
  <si>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</si>
  <si>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</si>
  <si>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</si>
  <si>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</si>
  <si>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</si>
  <si>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</si>
  <si>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</si>
  <si>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</si>
  <si>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</si>
  <si>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</si>
  <si>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</si>
  <si>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</si>
  <si>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</si>
  <si>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</si>
  <si>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</si>
  <si>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</si>
  <si>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</si>
  <si>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</si>
  <si>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</si>
  <si>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</si>
  <si>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</si>
  <si>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</si>
  <si>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</si>
  <si>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</si>
  <si>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</si>
  <si>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</si>
  <si>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</si>
  <si>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</si>
  <si>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</si>
  <si>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</si>
  <si>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</si>
  <si>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</si>
  <si>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</si>
  <si>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</si>
  <si>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</si>
  <si>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</si>
  <si>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</si>
  <si>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</si>
  <si>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</si>
  <si>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</si>
  <si>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</si>
  <si>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</si>
  <si>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</si>
  <si>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</si>
  <si>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</si>
  <si>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</si>
  <si>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</si>
  <si>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</si>
  <si>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</si>
  <si>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</si>
  <si>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</si>
  <si>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</si>
  <si>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</si>
  <si>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</si>
  <si>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</si>
  <si>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</si>
  <si>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</si>
  <si>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</si>
  <si>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</si>
  <si>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</si>
  <si>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</si>
  <si>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</si>
  <si>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</si>
  <si>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</si>
  <si>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</si>
  <si>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</si>
  <si>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</si>
  <si>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</si>
  <si>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</si>
  <si>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</si>
  <si>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</si>
  <si>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</si>
  <si>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</si>
  <si>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</si>
  <si>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</si>
  <si>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</si>
  <si>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</si>
  <si>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</si>
  <si>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</si>
  <si>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</si>
  <si>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</si>
  <si>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</si>
  <si>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</si>
  <si>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</si>
  <si>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</si>
  <si>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</si>
  <si>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</si>
  <si>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</si>
  <si>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</si>
  <si>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</si>
  <si>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</si>
  <si>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</si>
  <si>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</si>
  <si>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</si>
  <si>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</si>
  <si>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</si>
  <si>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</si>
  <si>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</si>
  <si>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</si>
  <si>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</si>
  <si>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</si>
  <si>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</si>
  <si>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</si>
  <si>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</si>
  <si>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</si>
  <si>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</si>
  <si>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</si>
  <si>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</si>
  <si>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</si>
  <si>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</si>
  <si>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</si>
  <si>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</si>
  <si>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</si>
  <si>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</si>
  <si>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</si>
  <si>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</si>
  <si>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</si>
  <si>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</si>
  <si>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</si>
  <si>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</si>
  <si>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</si>
  <si>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</si>
  <si>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</si>
  <si>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</si>
  <si>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</si>
  <si>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</si>
  <si>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</si>
  <si>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</si>
  <si>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</si>
  <si>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</si>
  <si>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</si>
  <si>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</si>
  <si>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</si>
  <si>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</si>
  <si>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</si>
  <si>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</si>
  <si>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</si>
  <si>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</si>
  <si>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</si>
  <si>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</si>
  <si>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</si>
  <si>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</si>
  <si>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</si>
  <si>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</si>
  <si>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</si>
  <si>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</si>
  <si>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</si>
  <si>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</si>
  <si>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</si>
  <si>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</si>
  <si>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</si>
  <si>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</si>
  <si>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</si>
  <si>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</si>
  <si>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</si>
  <si>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</si>
  <si>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</si>
  <si>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</si>
  <si>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</si>
  <si>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</si>
  <si>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</si>
  <si>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</si>
  <si>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</si>
  <si>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</si>
  <si>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</si>
  <si>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</si>
  <si>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</si>
  <si>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</si>
  <si>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</si>
  <si>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</si>
  <si>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</si>
  <si>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</si>
  <si>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</si>
  <si>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</si>
  <si>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</si>
  <si>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</si>
  <si>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</si>
  <si>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</si>
  <si>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</si>
  <si>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</si>
  <si>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</si>
  <si>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</si>
  <si>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</si>
  <si>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</si>
  <si>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</si>
  <si>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</si>
  <si>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</si>
  <si>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</si>
  <si>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</si>
  <si>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</si>
  <si>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</si>
  <si>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</si>
  <si>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</si>
  <si>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</si>
  <si>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</si>
  <si>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</si>
  <si>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</si>
  <si>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</si>
  <si>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</si>
  <si>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</si>
  <si>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</si>
  <si>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</si>
  <si>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</si>
  <si>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</si>
  <si>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</si>
  <si>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</si>
  <si>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</si>
  <si>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</si>
  <si>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</si>
  <si>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</si>
  <si>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</si>
  <si>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</si>
  <si>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</si>
  <si>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</si>
  <si>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</si>
  <si>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</si>
  <si>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</si>
  <si>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</si>
  <si>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</si>
  <si>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</si>
  <si>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</si>
  <si>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</si>
  <si>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</si>
  <si>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</si>
  <si>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</si>
  <si>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</si>
  <si>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</si>
  <si>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</si>
  <si>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</si>
  <si>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</si>
  <si>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</si>
  <si>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</si>
  <si>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</si>
  <si>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</si>
  <si>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</si>
  <si>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</si>
  <si>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</si>
  <si>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</si>
  <si>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</si>
  <si>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</si>
  <si>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</si>
  <si>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</si>
  <si>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</si>
  <si>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</si>
  <si>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</si>
  <si>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</si>
  <si>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</si>
  <si>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</si>
  <si>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</si>
  <si>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</si>
  <si>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</si>
  <si>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</si>
  <si>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</si>
  <si>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</si>
  <si>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</si>
  <si>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</si>
  <si>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</si>
  <si>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</si>
  <si>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</si>
  <si>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</si>
  <si>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</si>
  <si>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</si>
  <si>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</si>
  <si>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</si>
  <si>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</si>
  <si>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</si>
  <si>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</si>
  <si>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</si>
  <si>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</si>
  <si>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</si>
  <si>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</si>
  <si>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</si>
  <si>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</si>
  <si>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</si>
  <si>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</si>
  <si>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</si>
  <si>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</si>
  <si>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</si>
  <si>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</si>
  <si>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</si>
  <si>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</si>
  <si>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</si>
  <si>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</si>
  <si>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</si>
  <si>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</si>
  <si>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</si>
  <si>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</si>
  <si>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</si>
  <si>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</si>
  <si>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</si>
  <si>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</si>
  <si>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</si>
  <si>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</si>
  <si>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</si>
  <si>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</si>
  <si>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</si>
  <si>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</si>
  <si>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</si>
  <si>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</si>
  <si>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</si>
  <si>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</si>
  <si>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</si>
  <si>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</si>
  <si>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</si>
  <si>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</si>
  <si>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</si>
  <si>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</si>
  <si>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</si>
  <si>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</si>
  <si>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</si>
  <si>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</si>
  <si>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</si>
  <si>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</si>
  <si>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</si>
  <si>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</si>
  <si>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</si>
  <si>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</si>
  <si>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</si>
  <si>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</si>
  <si>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</si>
  <si>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</si>
  <si>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</si>
  <si>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</si>
  <si>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</si>
  <si>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</si>
  <si>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</si>
  <si>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</si>
  <si>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</si>
  <si>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</si>
  <si>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</si>
  <si>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</si>
  <si>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</si>
  <si>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</si>
  <si>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</si>
  <si>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</si>
  <si>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</si>
  <si>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</si>
  <si>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</si>
  <si>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</si>
  <si>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</si>
  <si>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</si>
  <si>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</si>
  <si>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</si>
  <si>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</si>
  <si>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</si>
  <si>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</si>
  <si>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</si>
  <si>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</si>
  <si>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</si>
  <si>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</si>
  <si>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</si>
  <si>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</si>
  <si>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</si>
  <si>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</si>
  <si>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</si>
  <si>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</si>
  <si>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</si>
  <si>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</si>
  <si>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</si>
  <si>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</si>
  <si>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</si>
  <si>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</si>
  <si>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</si>
  <si>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</si>
  <si>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</si>
  <si>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</si>
  <si>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</si>
  <si>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</si>
  <si>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</si>
  <si>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</si>
  <si>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</si>
  <si>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</si>
  <si>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</si>
  <si>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</si>
  <si>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</si>
  <si>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</si>
  <si>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</si>
  <si>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</si>
  <si>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</si>
  <si>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</si>
  <si>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</si>
  <si>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</si>
  <si>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</si>
  <si>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</si>
  <si>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</si>
  <si>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</si>
  <si>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</si>
  <si>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</si>
  <si>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</si>
  <si>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</si>
  <si>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</si>
  <si>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</si>
  <si>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</si>
  <si>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</si>
  <si>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</si>
  <si>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</si>
  <si>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</si>
  <si>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</si>
  <si>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</si>
  <si>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</si>
  <si>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</si>
  <si>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</si>
  <si>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</si>
  <si>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</si>
  <si>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</si>
  <si>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</si>
  <si>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</si>
  <si>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</si>
  <si>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</si>
  <si>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</si>
  <si>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</si>
  <si>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</si>
  <si>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</si>
  <si>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</si>
  <si>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</si>
  <si>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</si>
  <si>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</si>
  <si>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</si>
  <si>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</si>
  <si>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</si>
  <si>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</si>
  <si>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</si>
  <si>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</si>
  <si>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</si>
  <si>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</si>
  <si>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</si>
  <si>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</si>
  <si>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</si>
  <si>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</si>
  <si>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</si>
  <si>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</si>
  <si>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</si>
  <si>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</si>
  <si>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</si>
  <si>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</si>
  <si>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</si>
  <si>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</si>
  <si>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</si>
  <si>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</si>
  <si>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</si>
  <si>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</si>
  <si>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</si>
  <si>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</si>
  <si>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</si>
  <si>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</si>
  <si>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</si>
  <si>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</si>
  <si>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</si>
  <si>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</si>
  <si>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</si>
  <si>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</si>
  <si>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</si>
  <si>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</si>
  <si>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</si>
  <si>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</si>
  <si>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</si>
  <si>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</si>
  <si>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</si>
  <si>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</si>
  <si>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</si>
  <si>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</si>
  <si>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</si>
  <si>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</si>
  <si>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</si>
  <si>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</si>
  <si>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</si>
  <si>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</si>
  <si>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</si>
  <si>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</si>
  <si>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</si>
  <si>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</si>
  <si>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</si>
  <si>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</si>
  <si>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</si>
  <si>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</si>
  <si>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</si>
  <si>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</si>
  <si>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</si>
  <si>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</si>
  <si>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</si>
  <si>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</si>
  <si>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</si>
  <si>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</si>
  <si>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</si>
  <si>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</si>
  <si>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</si>
  <si>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</si>
  <si>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</si>
  <si>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</si>
  <si>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</si>
  <si>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</si>
  <si>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</si>
  <si>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</si>
  <si>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</si>
  <si>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</si>
  <si>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</si>
  <si>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</si>
  <si>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</si>
  <si>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</si>
  <si>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</si>
  <si>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</si>
  <si>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</si>
  <si>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</si>
  <si>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</si>
  <si>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</si>
  <si>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</si>
  <si>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</si>
  <si>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</si>
  <si>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</si>
  <si>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</si>
  <si>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</si>
  <si>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</si>
  <si>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</si>
  <si>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</si>
  <si>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</si>
  <si>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</si>
  <si>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</si>
  <si>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</si>
  <si>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</si>
  <si>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</si>
  <si>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</si>
  <si>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</si>
  <si>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</si>
  <si>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</si>
  <si>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</si>
  <si>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</si>
  <si>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</si>
  <si>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</si>
  <si>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</si>
  <si>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</si>
  <si>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</si>
  <si>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</si>
  <si>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</si>
  <si>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</si>
  <si>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</si>
  <si>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</si>
  <si>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</si>
  <si>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</si>
  <si>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</si>
  <si>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</si>
  <si>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</si>
  <si>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</si>
  <si>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</si>
  <si>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</si>
  <si>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</si>
  <si>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</si>
  <si>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</si>
  <si>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</si>
  <si>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</si>
  <si>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</si>
  <si>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</si>
  <si>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</si>
  <si>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</si>
  <si>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</si>
  <si>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</si>
  <si>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</si>
  <si>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</si>
  <si>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</si>
  <si>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</si>
  <si>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</si>
  <si>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</si>
  <si>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</si>
  <si>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</si>
  <si>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</si>
  <si>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</si>
  <si>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</si>
  <si>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</si>
  <si>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</si>
  <si>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</si>
  <si>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</si>
  <si>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</si>
  <si>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</si>
  <si>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</si>
  <si>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</si>
  <si>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</si>
  <si>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</si>
  <si>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</si>
  <si>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</si>
  <si>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</si>
  <si>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</si>
  <si>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</si>
  <si>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</si>
  <si>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</si>
  <si>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</si>
  <si>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</si>
  <si>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</si>
  <si>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</si>
  <si>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</si>
  <si>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</si>
  <si>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</si>
  <si>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</si>
  <si>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</si>
  <si>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</si>
  <si>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</si>
  <si>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</si>
  <si>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</si>
  <si>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</si>
  <si>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</si>
  <si>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</si>
  <si>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</si>
  <si>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</si>
  <si>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</si>
  <si>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</si>
  <si>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</si>
  <si>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</si>
  <si>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</si>
  <si>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</si>
  <si>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</si>
  <si>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</si>
  <si>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</si>
  <si>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</si>
  <si>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</si>
  <si>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</si>
  <si>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</si>
  <si>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</si>
  <si>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</si>
  <si>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</si>
  <si>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</si>
  <si>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</si>
  <si>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</si>
  <si>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</si>
  <si>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</si>
  <si>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</si>
  <si>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</si>
  <si>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</si>
  <si>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</si>
  <si>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</si>
  <si>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</si>
  <si>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</si>
  <si>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</si>
  <si>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</si>
  <si>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</si>
  <si>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</si>
  <si>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</si>
  <si>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</si>
  <si>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</si>
  <si>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</si>
  <si>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</si>
  <si>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</si>
  <si>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</si>
  <si>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</si>
  <si>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</si>
  <si>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</si>
  <si>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</si>
  <si>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</si>
  <si>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</si>
  <si>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</si>
  <si>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</si>
  <si>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</si>
  <si>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</si>
  <si>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</si>
  <si>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</si>
  <si>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</si>
  <si>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</si>
  <si>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</si>
  <si>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</si>
  <si>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</si>
  <si>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</si>
  <si>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</si>
  <si>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</si>
  <si>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</si>
  <si>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</si>
  <si>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</si>
  <si>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</si>
  <si>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</si>
  <si>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</si>
  <si>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</si>
  <si>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</si>
  <si>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</si>
  <si>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</si>
  <si>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</si>
  <si>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</si>
  <si>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</si>
  <si>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</si>
  <si>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</si>
  <si>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</si>
  <si>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</si>
  <si>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</si>
  <si>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</si>
  <si>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</si>
  <si>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</si>
  <si>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</si>
  <si>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</si>
  <si>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</si>
  <si>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</si>
  <si>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</si>
  <si>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</si>
  <si>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</si>
  <si>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</si>
  <si>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</si>
  <si>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</si>
  <si>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</si>
  <si>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</si>
  <si>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</si>
  <si>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</si>
  <si>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</si>
  <si>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</si>
  <si>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</si>
  <si>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</si>
  <si>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</si>
  <si>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</si>
  <si>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</si>
  <si>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</si>
  <si>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</si>
  <si>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</si>
  <si>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</si>
  <si>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</si>
  <si>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</si>
  <si>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</si>
  <si>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</si>
  <si>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</si>
  <si>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</si>
  <si>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</si>
  <si>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</si>
  <si>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</si>
  <si>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</si>
  <si>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</si>
  <si>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</si>
  <si>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</si>
  <si>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</si>
  <si>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</si>
  <si>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</si>
  <si>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</si>
  <si>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</si>
  <si>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</si>
  <si>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</si>
  <si>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</si>
  <si>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</si>
  <si>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</si>
  <si>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</si>
  <si>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</si>
  <si>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</si>
  <si>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</si>
  <si>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</si>
  <si>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</si>
  <si>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</si>
  <si>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</si>
  <si>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</si>
  <si>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</si>
  <si>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</si>
  <si>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</si>
  <si>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</si>
  <si>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</si>
  <si>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</si>
  <si>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</si>
  <si>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</si>
  <si>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</si>
  <si>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</si>
  <si>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</si>
  <si>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</si>
  <si>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</si>
  <si>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</si>
  <si>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</si>
  <si>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</si>
  <si>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</si>
  <si>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</si>
  <si>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</si>
  <si>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</si>
  <si>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</si>
  <si>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</si>
  <si>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</si>
  <si>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</si>
  <si>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</si>
  <si>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</si>
  <si>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</si>
  <si>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</si>
  <si>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</si>
  <si>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</si>
  <si>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</si>
  <si>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</si>
  <si>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</si>
  <si>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</si>
  <si>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</si>
  <si>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</si>
  <si>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</si>
  <si>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</si>
  <si>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</si>
  <si>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</si>
  <si>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</si>
  <si>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</si>
  <si>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</si>
  <si>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</si>
  <si>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</si>
  <si>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</si>
  <si>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</si>
  <si>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</si>
  <si>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</si>
  <si>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</si>
  <si>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</si>
  <si>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</si>
  <si>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</si>
  <si>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</si>
  <si>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</si>
  <si>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</si>
  <si>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</si>
  <si>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</si>
  <si>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</si>
  <si>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</si>
  <si>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</si>
  <si>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</si>
  <si>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</si>
  <si>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</si>
  <si>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</si>
  <si>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</si>
  <si>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</si>
  <si>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</si>
  <si>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</si>
  <si>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</si>
  <si>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</si>
  <si>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</si>
  <si>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</si>
  <si>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</si>
  <si>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</si>
  <si>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</si>
  <si>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</si>
  <si>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</si>
  <si>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</si>
  <si>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</si>
  <si>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</si>
  <si>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</si>
  <si>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</si>
  <si>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</si>
  <si>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</si>
  <si>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</si>
  <si>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</si>
  <si>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</si>
  <si>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</si>
  <si>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</si>
  <si>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</si>
  <si>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</si>
  <si>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</si>
  <si>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</si>
  <si>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</si>
  <si>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</si>
  <si>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</si>
  <si>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</si>
  <si>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</si>
  <si>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</si>
  <si>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</si>
  <si>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</si>
  <si>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</si>
  <si>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</si>
  <si>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</si>
  <si>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</si>
  <si>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</si>
  <si>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</si>
  <si>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</si>
  <si>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</si>
  <si>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</si>
  <si>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</si>
  <si>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</si>
  <si>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</si>
  <si>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</si>
  <si>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</si>
  <si>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</si>
  <si>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</si>
  <si>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</si>
  <si>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</si>
  <si>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</si>
  <si>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</si>
  <si>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</si>
  <si>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</si>
  <si>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</si>
  <si>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</si>
  <si>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</si>
  <si>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</si>
  <si>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</si>
  <si>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</si>
  <si>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</si>
  <si>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</si>
  <si>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</si>
  <si>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</si>
  <si>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</si>
  <si>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</si>
  <si>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</si>
  <si>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</si>
  <si>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</si>
  <si>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</si>
  <si>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</si>
  <si>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</si>
  <si>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</si>
  <si>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</si>
  <si>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</si>
  <si>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</si>
  <si>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</si>
  <si>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</si>
  <si>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</si>
  <si>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</si>
  <si>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</si>
  <si>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</si>
  <si>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</si>
  <si>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</si>
  <si>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</si>
  <si>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</si>
  <si>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</si>
  <si>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</si>
  <si>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</si>
  <si>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</si>
  <si>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</si>
  <si>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</si>
  <si>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</si>
  <si>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</si>
  <si>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</si>
  <si>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</si>
  <si>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</si>
  <si>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</si>
  <si>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</si>
  <si>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</si>
  <si>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</si>
  <si>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</si>
  <si>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</si>
  <si>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</si>
  <si>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</si>
  <si>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</si>
  <si>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</si>
  <si>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</si>
  <si>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</si>
  <si>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</si>
  <si>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</si>
  <si>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</si>
  <si>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</si>
  <si>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</si>
  <si>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</si>
  <si>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</si>
  <si>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</si>
  <si>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</si>
  <si>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</si>
  <si>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</si>
  <si>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</si>
  <si>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</si>
  <si>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</si>
  <si>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</si>
  <si>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</si>
  <si>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</si>
  <si>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</si>
  <si>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</si>
  <si>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</si>
  <si>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</si>
  <si>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</si>
  <si>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</si>
  <si>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</si>
  <si>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</si>
  <si>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</si>
  <si>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</si>
  <si>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</si>
  <si>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</si>
  <si>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</si>
  <si>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</si>
  <si>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</si>
  <si>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</si>
  <si>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</si>
  <si>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</si>
  <si>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</si>
  <si>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</si>
  <si>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</si>
  <si>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</si>
  <si>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</si>
  <si>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</si>
  <si>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</si>
  <si>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</si>
  <si>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</si>
  <si>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</si>
  <si>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</si>
  <si>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</si>
  <si>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</si>
  <si>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</si>
  <si>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</si>
  <si>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</si>
  <si>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</si>
  <si>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</si>
  <si>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</si>
  <si>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</si>
  <si>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</si>
  <si>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</si>
  <si>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</si>
  <si>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</si>
  <si>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</si>
  <si>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</si>
  <si>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</si>
  <si>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</si>
  <si>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</si>
  <si>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</si>
  <si>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</si>
  <si>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</si>
  <si>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</si>
  <si>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</si>
  <si>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</si>
  <si>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</si>
  <si>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</si>
  <si>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</si>
  <si>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</si>
  <si>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</si>
  <si>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</si>
  <si>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</si>
  <si>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</si>
  <si>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</si>
  <si>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</si>
  <si>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</si>
  <si>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</si>
  <si>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</si>
  <si>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</si>
  <si>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</si>
  <si>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</si>
  <si>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</si>
  <si>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</si>
  <si>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</si>
  <si>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</si>
  <si>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</si>
  <si>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</si>
  <si>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</si>
  <si>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</si>
  <si>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</si>
  <si>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</si>
  <si>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</si>
  <si>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</si>
  <si>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</si>
  <si>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</si>
  <si>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</si>
  <si>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</si>
  <si>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</si>
  <si>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</si>
  <si>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</si>
  <si>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</si>
  <si>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</si>
  <si>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</si>
  <si>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</si>
  <si>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</si>
  <si>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</si>
  <si>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</si>
  <si>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</si>
  <si>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</si>
  <si>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</si>
  <si>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</si>
  <si>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</si>
  <si>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</si>
  <si>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</si>
  <si>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</si>
  <si>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</si>
  <si>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</si>
  <si>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</si>
  <si>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</si>
  <si>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</si>
  <si>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</si>
  <si>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</si>
  <si>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</si>
  <si>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</si>
  <si>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</si>
  <si>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</si>
  <si>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</si>
  <si>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</si>
  <si>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</si>
  <si>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</si>
  <si>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</si>
  <si>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</si>
  <si>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</si>
  <si>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</si>
  <si>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</si>
  <si>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</si>
  <si>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</si>
  <si>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</si>
  <si>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</si>
  <si>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</si>
  <si>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</si>
  <si>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</si>
  <si>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</si>
  <si>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</si>
  <si>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</si>
  <si>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</si>
  <si>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</si>
  <si>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</si>
  <si>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</si>
  <si>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</si>
  <si>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</si>
  <si>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</si>
  <si>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</si>
  <si>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</si>
  <si>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</si>
  <si>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</si>
  <si>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</si>
  <si>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</si>
  <si>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</si>
  <si>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</si>
  <si>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</si>
  <si>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</si>
  <si>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</si>
  <si>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</si>
  <si>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</si>
  <si>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</si>
  <si>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</si>
  <si>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</si>
  <si>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</si>
  <si>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</si>
  <si>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</si>
  <si>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</si>
  <si>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</si>
  <si>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</si>
  <si>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</si>
  <si>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</si>
  <si>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</si>
  <si>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</si>
  <si>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</si>
  <si>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</si>
  <si>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</si>
  <si>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</si>
  <si>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</si>
  <si>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</si>
  <si>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</si>
  <si>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</si>
  <si>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</si>
  <si>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</si>
  <si>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</si>
  <si>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</si>
  <si>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</si>
  <si>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</si>
  <si>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</si>
  <si>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</si>
  <si>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</si>
  <si>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</si>
  <si>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</si>
  <si>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</si>
  <si>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</si>
  <si>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</si>
  <si>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</si>
  <si>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</si>
  <si>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</si>
  <si>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</si>
  <si>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</si>
  <si>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</si>
  <si>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</si>
  <si>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</si>
  <si>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</si>
  <si>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</si>
  <si>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</si>
  <si>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</si>
  <si>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</si>
  <si>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</si>
  <si>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</si>
  <si>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</si>
  <si>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</si>
  <si>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</si>
  <si>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</si>
  <si>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</si>
  <si>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</si>
  <si>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</si>
  <si>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</si>
  <si>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</si>
  <si>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</si>
  <si>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</si>
  <si>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</si>
  <si>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</si>
  <si>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</si>
  <si>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</si>
  <si>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</si>
  <si>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</si>
  <si>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</si>
  <si>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</si>
  <si>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</si>
  <si>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</si>
  <si>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</si>
  <si>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</si>
  <si>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</si>
  <si>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</si>
  <si>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</si>
  <si>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</si>
  <si>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</si>
  <si>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</si>
  <si>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</si>
  <si>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</si>
  <si>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</si>
  <si>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</si>
  <si>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</si>
  <si>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</si>
  <si>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</si>
  <si>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</si>
  <si>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</si>
  <si>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</si>
  <si>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</si>
  <si>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</si>
  <si>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</si>
  <si>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</si>
  <si>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</si>
  <si>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</si>
  <si>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</si>
  <si>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</si>
  <si>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</si>
  <si>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</si>
  <si>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</si>
  <si>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</si>
  <si>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</si>
  <si>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</si>
  <si>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</si>
  <si>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</si>
  <si>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</si>
  <si>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</si>
  <si>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</si>
  <si>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</si>
  <si>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</si>
  <si>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</si>
  <si>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</si>
  <si>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</si>
  <si>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</si>
  <si>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</si>
  <si>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</si>
  <si>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</si>
  <si>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</si>
  <si>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</si>
  <si>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</si>
  <si>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</si>
  <si>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</si>
  <si>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</si>
  <si>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</si>
  <si>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</si>
  <si>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</si>
  <si>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</si>
  <si>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</si>
  <si>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</si>
  <si>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</si>
  <si>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</si>
  <si>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</si>
  <si>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</si>
  <si>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</si>
  <si>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</si>
  <si>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</si>
  <si>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</si>
  <si>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</si>
  <si>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</si>
  <si>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</si>
  <si>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</si>
  <si>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</si>
  <si>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</si>
  <si>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</si>
  <si>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</si>
  <si>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</si>
  <si>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</si>
  <si>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</si>
  <si>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</si>
  <si>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</si>
  <si>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</si>
  <si>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</si>
  <si>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</si>
  <si>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</si>
  <si>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</si>
  <si>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</si>
  <si>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</si>
  <si>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</si>
  <si>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</si>
  <si>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</si>
  <si>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</si>
  <si>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</si>
  <si>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</si>
  <si>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</si>
  <si>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</si>
  <si>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</si>
  <si>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</si>
  <si>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</si>
  <si>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</si>
  <si>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</si>
  <si>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</si>
  <si>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</si>
  <si>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</si>
  <si>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</si>
  <si>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</si>
  <si>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</si>
  <si>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</si>
  <si>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</si>
  <si>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</si>
  <si>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</si>
  <si>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</si>
  <si>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</si>
  <si>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</si>
  <si>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</si>
  <si>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</si>
  <si>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</si>
  <si>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</si>
  <si>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</si>
  <si>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</si>
  <si>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</si>
  <si>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</si>
  <si>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</si>
  <si>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</si>
  <si>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</si>
  <si>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</si>
  <si>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</si>
  <si>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</si>
  <si>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</si>
  <si>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</si>
  <si>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</si>
  <si>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</si>
  <si>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</si>
  <si>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</si>
  <si>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</si>
  <si>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</si>
  <si>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</si>
  <si>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</si>
  <si>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</si>
  <si>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</si>
  <si>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</si>
  <si>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</si>
  <si>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</si>
  <si>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</si>
  <si>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</si>
  <si>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</si>
  <si>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</si>
  <si>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</si>
  <si>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</si>
  <si>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</si>
  <si>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</si>
  <si>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</si>
  <si>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</si>
  <si>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</si>
  <si>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</si>
  <si>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</si>
  <si>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</si>
  <si>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</si>
  <si>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</si>
  <si>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</si>
  <si>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</si>
  <si>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</si>
  <si>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</si>
  <si>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</si>
  <si>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</si>
  <si>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</si>
  <si>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</si>
  <si>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</si>
  <si>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</si>
  <si>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</si>
  <si>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</si>
  <si>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</si>
  <si>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</si>
  <si>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</si>
  <si>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</si>
  <si>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</si>
  <si>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</si>
  <si>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</si>
  <si>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</si>
  <si>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</si>
  <si>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</si>
  <si>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</si>
  <si>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</si>
  <si>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</si>
  <si>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</si>
  <si>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</si>
  <si>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</si>
  <si>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</si>
  <si>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</si>
  <si>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</si>
  <si>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</si>
  <si>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</si>
  <si>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</si>
  <si>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</si>
  <si>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</si>
  <si>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</si>
  <si>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</si>
  <si>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</si>
  <si>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</si>
  <si>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</si>
  <si>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</si>
  <si>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</si>
  <si>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</si>
  <si>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</si>
  <si>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</si>
  <si>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</si>
  <si>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</si>
  <si>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</si>
  <si>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</si>
  <si>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</si>
  <si>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</si>
  <si>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</si>
  <si>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</si>
  <si>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</si>
  <si>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</si>
  <si>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</si>
  <si>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</si>
  <si>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</si>
  <si>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</si>
  <si>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</si>
  <si>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</si>
  <si>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</si>
  <si>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</si>
  <si>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</si>
  <si>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</si>
  <si>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</si>
  <si>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</si>
  <si>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</si>
  <si>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</si>
  <si>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</si>
  <si>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</si>
  <si>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</si>
  <si>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</si>
  <si>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</si>
  <si>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</si>
  <si>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</si>
  <si>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</si>
  <si>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</si>
  <si>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</si>
  <si>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</si>
  <si>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</si>
  <si>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</si>
  <si>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</si>
  <si>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</si>
  <si>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</si>
  <si>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</si>
  <si>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</si>
  <si>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</si>
  <si>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</si>
  <si>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</si>
  <si>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</si>
  <si>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</si>
  <si>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</si>
  <si>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</si>
  <si>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</si>
  <si>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</si>
  <si>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</si>
  <si>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</si>
  <si>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</si>
  <si>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</si>
  <si>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</si>
  <si>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</si>
  <si>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</si>
  <si>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</si>
  <si>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</si>
  <si>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</si>
  <si>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</si>
  <si>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</si>
  <si>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</si>
  <si>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</si>
  <si>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</si>
  <si>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</si>
  <si>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</si>
  <si>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</si>
  <si>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</si>
  <si>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</si>
  <si>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</si>
  <si>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</si>
  <si>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</si>
  <si>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</si>
  <si>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</si>
  <si>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</si>
  <si>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</si>
  <si>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</si>
  <si>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</si>
  <si>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</si>
  <si>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</si>
  <si>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</si>
  <si>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</si>
  <si>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</si>
  <si>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</si>
  <si>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</si>
  <si>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</si>
  <si>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</si>
  <si>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</si>
  <si>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</si>
  <si>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</si>
  <si>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</si>
  <si>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</si>
  <si>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</si>
  <si>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</si>
  <si>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</si>
  <si>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</si>
  <si>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</si>
  <si>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</si>
  <si>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</si>
  <si>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</si>
  <si>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</si>
  <si>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</si>
  <si>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</si>
  <si>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</si>
  <si>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</si>
  <si>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</si>
  <si>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</si>
  <si>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</si>
  <si>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</si>
  <si>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</si>
  <si>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</si>
  <si>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</si>
  <si>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</si>
  <si>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</si>
  <si>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</si>
  <si>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</si>
  <si>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</si>
  <si>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</si>
  <si>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</si>
  <si>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</si>
  <si>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</si>
  <si>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</si>
  <si>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</si>
  <si>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</si>
  <si>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</si>
  <si>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</si>
  <si>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</si>
  <si>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</si>
  <si>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</si>
  <si>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</si>
  <si>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</si>
  <si>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</si>
  <si>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</si>
  <si>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</si>
  <si>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</si>
  <si>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</si>
  <si>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</si>
  <si>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</si>
  <si>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</si>
  <si>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</si>
  <si>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</si>
  <si>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</si>
  <si>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</si>
  <si>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</si>
  <si>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</si>
  <si>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</si>
  <si>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</si>
  <si>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</si>
  <si>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</si>
  <si>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</si>
  <si>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</si>
  <si>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</si>
  <si>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</si>
  <si>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</si>
  <si>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</si>
  <si>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</si>
  <si>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</si>
  <si>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</si>
  <si>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</si>
  <si>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</si>
  <si>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</si>
  <si>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</si>
  <si>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</si>
  <si>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</si>
  <si>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</si>
  <si>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</si>
  <si>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</si>
  <si>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</si>
  <si>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</si>
  <si>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</si>
  <si>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</si>
  <si>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</si>
  <si>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</si>
  <si>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</si>
  <si>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</si>
  <si>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</si>
  <si>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</si>
  <si>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</si>
  <si>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</si>
  <si>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</si>
  <si>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</si>
  <si>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</si>
  <si>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</si>
  <si>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</si>
  <si>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</si>
  <si>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</si>
  <si>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</si>
  <si>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</si>
  <si>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</si>
  <si>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</si>
  <si>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</si>
  <si>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</si>
  <si>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</si>
  <si>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</si>
  <si>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</si>
  <si>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</si>
  <si>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</si>
  <si>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</si>
  <si>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</si>
  <si>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</si>
  <si>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</si>
  <si>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</si>
  <si>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</si>
  <si>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</si>
  <si>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</si>
  <si>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</si>
  <si>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</si>
  <si>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</si>
  <si>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</si>
  <si>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</si>
  <si>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</si>
  <si>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</si>
  <si>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</si>
  <si>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</si>
  <si>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</si>
  <si>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</si>
  <si>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</si>
  <si>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</si>
  <si>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</si>
  <si>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</si>
  <si>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</si>
  <si>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</si>
  <si>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</si>
  <si>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</si>
  <si>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</si>
  <si>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</si>
  <si>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</si>
  <si>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</si>
  <si>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</si>
  <si>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</si>
  <si>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</si>
  <si>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</si>
  <si>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</si>
  <si>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</si>
  <si>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</si>
  <si>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</si>
  <si>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</si>
  <si>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</si>
  <si>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</si>
  <si>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</si>
  <si>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</si>
  <si>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</si>
  <si>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</si>
  <si>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</si>
  <si>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</si>
  <si>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</si>
  <si>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</si>
  <si>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</si>
  <si>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</si>
  <si>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</si>
  <si>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</si>
  <si>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</si>
  <si>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</si>
  <si>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</si>
  <si>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</si>
  <si>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</si>
  <si>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</si>
  <si>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</si>
  <si>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</si>
  <si>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</si>
  <si>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</si>
  <si>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</si>
  <si>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</si>
  <si>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</si>
  <si>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</si>
  <si>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</si>
  <si>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</si>
  <si>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</si>
  <si>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</si>
  <si>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</si>
  <si>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</si>
  <si>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</si>
  <si>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</si>
  <si>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</si>
  <si>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</si>
  <si>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</si>
  <si>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</si>
  <si>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</si>
  <si>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</si>
  <si>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</si>
  <si>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</si>
  <si>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</si>
  <si>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</si>
  <si>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</si>
  <si>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</si>
  <si>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</si>
  <si>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</si>
  <si>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</si>
  <si>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</si>
  <si>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</si>
  <si>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</si>
  <si>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</si>
  <si>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</si>
  <si>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</si>
  <si>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</si>
  <si>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</si>
  <si>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</si>
  <si>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</si>
  <si>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</si>
  <si>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</si>
  <si>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</si>
  <si>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</si>
  <si>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</si>
  <si>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</si>
  <si>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</si>
  <si>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</si>
  <si>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</si>
  <si>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</si>
  <si>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</si>
  <si>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</si>
  <si>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</si>
  <si>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</si>
  <si>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</si>
  <si>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</si>
  <si>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</si>
  <si>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</si>
  <si>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</si>
  <si>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</si>
  <si>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</si>
  <si>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</si>
  <si>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</si>
  <si>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</si>
  <si>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</si>
  <si>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</si>
  <si>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</si>
  <si>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</si>
  <si>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</si>
  <si>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</si>
  <si>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</si>
  <si>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</si>
  <si>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</si>
  <si>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</si>
  <si>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</si>
  <si>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</si>
  <si>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</si>
  <si>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</si>
  <si>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</si>
  <si>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</si>
  <si>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</si>
  <si>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</si>
  <si>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</si>
  <si>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</si>
  <si>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</si>
  <si>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</si>
  <si>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</si>
  <si>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</si>
  <si>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</si>
  <si>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</si>
  <si>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</si>
  <si>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</si>
  <si>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</si>
  <si>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</si>
  <si>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</si>
  <si>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</si>
  <si>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</si>
  <si>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</si>
  <si>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</si>
  <si>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</si>
  <si>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</si>
  <si>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</si>
  <si>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</si>
  <si>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</si>
  <si>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</si>
  <si>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</si>
  <si>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</si>
  <si>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</si>
  <si>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</si>
  <si>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</si>
  <si>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</si>
  <si>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</si>
  <si>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</si>
  <si>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</si>
  <si>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</si>
  <si>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</si>
  <si>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</si>
  <si>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</si>
  <si>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</si>
  <si>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</si>
  <si>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</si>
  <si>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</si>
  <si>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</si>
  <si>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</si>
  <si>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</si>
  <si>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</si>
  <si>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</si>
  <si>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</si>
  <si>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</si>
  <si>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</si>
  <si>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</si>
  <si>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</si>
  <si>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</si>
  <si>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</si>
  <si>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</si>
  <si>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</si>
  <si>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</si>
  <si>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</si>
  <si>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</si>
  <si>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</si>
  <si>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</si>
  <si>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</si>
  <si>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</si>
  <si>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</si>
  <si>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</si>
  <si>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</si>
  <si>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</si>
  <si>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</si>
  <si>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</si>
  <si>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</si>
  <si>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</si>
  <si>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</si>
  <si>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</si>
  <si>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</si>
  <si>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</si>
  <si>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</si>
  <si>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</si>
  <si>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</si>
  <si>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</si>
  <si>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</si>
  <si>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</si>
  <si>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</si>
  <si>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</si>
  <si>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</si>
  <si>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</si>
  <si>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</si>
  <si>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</si>
  <si>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</si>
  <si>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</si>
  <si>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</si>
  <si>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</si>
  <si>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</si>
  <si>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</si>
  <si>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</si>
  <si>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</si>
  <si>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</si>
  <si>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</si>
  <si>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</si>
  <si>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</si>
  <si>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</si>
  <si>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</si>
  <si>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</si>
  <si>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</si>
  <si>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</si>
  <si>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</si>
  <si>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</si>
  <si>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</si>
  <si>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</si>
  <si>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</si>
  <si>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</si>
  <si>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</si>
  <si>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</si>
  <si>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</si>
  <si>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</si>
  <si>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</si>
  <si>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</si>
  <si>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</si>
  <si>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</si>
  <si>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</si>
  <si>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</si>
  <si>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</si>
  <si>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</si>
  <si>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</si>
  <si>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</si>
  <si>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</si>
  <si>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</si>
  <si>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</si>
  <si>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</si>
  <si>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</si>
  <si>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</si>
  <si>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</si>
  <si>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</si>
  <si>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</si>
  <si>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</si>
  <si>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</si>
  <si>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</si>
  <si>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</si>
  <si>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</si>
  <si>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</si>
  <si>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</si>
  <si>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</si>
  <si>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</si>
  <si>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</si>
  <si>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</si>
  <si>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</si>
  <si>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</si>
  <si>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</si>
  <si>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</si>
  <si>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</si>
  <si>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</si>
  <si>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</si>
  <si>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</si>
  <si>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</si>
  <si>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</si>
  <si>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</si>
  <si>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</si>
  <si>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</si>
  <si>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</si>
  <si>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</si>
  <si>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</si>
  <si>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</si>
  <si>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</si>
  <si>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</si>
  <si>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</si>
  <si>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</si>
  <si>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</si>
  <si>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</si>
  <si>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</si>
  <si>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</si>
  <si>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</si>
  <si>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</si>
  <si>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</si>
  <si>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</si>
  <si>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</si>
  <si>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</si>
  <si>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</si>
  <si>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</si>
  <si>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</si>
  <si>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</si>
  <si>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</si>
  <si>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</si>
  <si>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</si>
  <si>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</si>
  <si>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</si>
  <si>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</si>
  <si>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</si>
  <si>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</si>
  <si>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</si>
  <si>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</si>
  <si>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</si>
  <si>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</si>
  <si>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</si>
  <si>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</si>
  <si>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</si>
  <si>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</si>
  <si>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</si>
  <si>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</si>
  <si>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</si>
  <si>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</si>
  <si>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</si>
  <si>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</si>
  <si>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</si>
  <si>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</si>
  <si>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</si>
  <si>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</si>
  <si>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</si>
  <si>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</si>
  <si>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</si>
  <si>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</si>
  <si>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</si>
  <si>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</si>
  <si>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</si>
  <si>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</si>
  <si>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</si>
  <si>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</si>
  <si>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</si>
  <si>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</si>
  <si>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</si>
  <si>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</si>
  <si>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</si>
  <si>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</si>
  <si>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</si>
  <si>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</si>
  <si>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</si>
  <si>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</si>
  <si>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</si>
  <si>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</si>
  <si>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</si>
  <si>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</si>
  <si>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</si>
  <si>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</si>
  <si>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</si>
  <si>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</si>
  <si>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</si>
  <si>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</si>
  <si>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</si>
  <si>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</si>
  <si>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</si>
  <si>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</si>
  <si>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</si>
  <si>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</si>
  <si>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</si>
  <si>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</si>
  <si>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</si>
  <si>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</si>
  <si>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</si>
  <si>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</si>
  <si>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</si>
  <si>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</si>
  <si>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</si>
  <si>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</si>
  <si>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</si>
  <si>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</si>
  <si>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</si>
  <si>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</si>
  <si>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</si>
  <si>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</si>
  <si>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</si>
  <si>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</si>
  <si>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</si>
  <si>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</si>
  <si>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</si>
  <si>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</si>
  <si>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</si>
  <si>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</si>
  <si>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</si>
  <si>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</si>
  <si>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</si>
  <si>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</si>
  <si>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</si>
  <si>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</si>
  <si>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</si>
  <si>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</si>
  <si>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</si>
  <si>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</si>
  <si>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</si>
  <si>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</si>
  <si>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</si>
  <si>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</si>
  <si>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</si>
  <si>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</si>
  <si>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</si>
  <si>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</si>
  <si>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</si>
  <si>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</si>
  <si>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</si>
  <si>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</si>
  <si>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</si>
  <si>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</si>
  <si>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</si>
  <si>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</si>
  <si>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</si>
  <si>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</si>
  <si>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</si>
  <si>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</si>
  <si>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</si>
  <si>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</si>
  <si>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</si>
  <si>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</si>
  <si>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</si>
  <si>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</si>
  <si>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</si>
  <si>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</si>
  <si>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</si>
  <si>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</si>
  <si>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</si>
  <si>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</si>
  <si>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</si>
  <si>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</si>
  <si>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</si>
  <si>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</si>
  <si>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</si>
  <si>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</si>
  <si>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</si>
  <si>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</si>
  <si>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</si>
  <si>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</si>
  <si>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</si>
  <si>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</si>
  <si>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</si>
  <si>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</si>
  <si>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</si>
  <si>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</si>
  <si>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</si>
  <si>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</si>
  <si>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</si>
  <si>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</si>
  <si>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</si>
  <si>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</si>
  <si>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</si>
  <si>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</si>
  <si>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</si>
  <si>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</si>
  <si>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</si>
  <si>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</si>
  <si>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</si>
  <si>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</si>
  <si>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</si>
  <si>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</si>
  <si>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</si>
  <si>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</si>
  <si>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</si>
  <si>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</si>
  <si>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</si>
  <si>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</si>
  <si>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</si>
  <si>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</si>
  <si>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</si>
  <si>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</si>
  <si>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</si>
  <si>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</si>
  <si>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</si>
  <si>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</si>
  <si>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</si>
  <si>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</si>
  <si>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</si>
  <si>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</si>
  <si>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</si>
  <si>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</si>
  <si>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</si>
  <si>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</si>
  <si>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</si>
  <si>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</si>
  <si>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</si>
  <si>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</si>
  <si>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</si>
  <si>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</si>
  <si>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</si>
  <si>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</si>
  <si>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</si>
  <si>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</si>
  <si>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</si>
  <si>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</si>
  <si>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</si>
  <si>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</si>
  <si>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</si>
  <si>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</si>
  <si>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</si>
  <si>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</si>
  <si>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</si>
  <si>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</si>
  <si>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</si>
  <si>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</si>
  <si>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</si>
  <si>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</si>
  <si>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</si>
  <si>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</si>
  <si>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</si>
  <si>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</si>
  <si>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</si>
  <si>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</si>
  <si>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</si>
  <si>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</si>
  <si>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</si>
  <si>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</si>
  <si>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</si>
  <si>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</si>
  <si>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</si>
  <si>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</si>
  <si>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</si>
  <si>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</si>
  <si>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</si>
  <si>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</si>
  <si>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</si>
  <si>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</si>
  <si>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</si>
  <si>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</si>
  <si>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</si>
  <si>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</si>
  <si>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</si>
  <si>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</si>
  <si>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</si>
  <si>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</si>
  <si>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</si>
  <si>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</si>
  <si>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</si>
  <si>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</si>
  <si>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</si>
  <si>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</si>
  <si>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</si>
  <si>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</si>
  <si>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</si>
  <si>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</si>
  <si>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</si>
  <si>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</si>
  <si>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</si>
  <si>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</si>
  <si>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</si>
  <si>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</si>
  <si>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</si>
  <si>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</si>
  <si>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</si>
  <si>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</si>
  <si>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</si>
  <si>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</si>
  <si>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</si>
  <si>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</si>
  <si>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</si>
  <si>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</si>
  <si>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</si>
  <si>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</si>
  <si>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</si>
  <si>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</si>
  <si>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</si>
  <si>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</si>
  <si>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</si>
  <si>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</si>
  <si>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</si>
  <si>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</si>
  <si>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</si>
  <si>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</si>
  <si>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</si>
  <si>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</si>
  <si>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</si>
  <si>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</si>
  <si>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</si>
  <si>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</si>
  <si>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</si>
  <si>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</si>
  <si>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</si>
  <si>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</si>
  <si>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</si>
  <si>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</si>
  <si>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</si>
  <si>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</si>
  <si>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</si>
  <si>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</si>
  <si>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</si>
  <si>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</si>
  <si>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</si>
  <si>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</si>
  <si>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</si>
  <si>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</si>
  <si>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</si>
  <si>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</si>
  <si>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</si>
  <si>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</si>
  <si>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</si>
  <si>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</si>
  <si>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</si>
  <si>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</si>
  <si>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</si>
  <si>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</si>
  <si>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</si>
  <si>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</si>
  <si>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</si>
  <si>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</si>
  <si>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</si>
  <si>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</si>
  <si>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</si>
  <si>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</si>
  <si>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</si>
  <si>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</si>
  <si>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</si>
  <si>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</si>
  <si>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</si>
  <si>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</si>
  <si>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</si>
  <si>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</si>
  <si>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</si>
  <si>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</si>
  <si>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</si>
  <si>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</si>
  <si>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</si>
  <si>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</si>
  <si>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</si>
  <si>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</si>
  <si>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</si>
  <si>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</si>
  <si>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</si>
  <si>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</si>
  <si>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</si>
  <si>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</si>
  <si>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</si>
  <si>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</si>
  <si>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</si>
  <si>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</si>
  <si>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</si>
  <si>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</si>
  <si>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</si>
  <si>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</si>
  <si>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</si>
  <si>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</si>
  <si>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</si>
  <si>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</si>
  <si>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</si>
  <si>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</si>
  <si>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</si>
  <si>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</si>
  <si>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</si>
  <si>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</si>
  <si>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</si>
  <si>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</si>
  <si>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</si>
  <si>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</si>
  <si>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</si>
  <si>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</si>
  <si>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</si>
  <si>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</si>
  <si>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</si>
  <si>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</si>
  <si>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</si>
  <si>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</si>
  <si>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</si>
  <si>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</si>
  <si>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</si>
  <si>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</si>
  <si>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</si>
  <si>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</si>
  <si>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</si>
  <si>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</si>
  <si>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</si>
  <si>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</si>
  <si>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</si>
  <si>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</si>
  <si>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</si>
  <si>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</si>
  <si>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</si>
  <si>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</si>
  <si>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</si>
  <si>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</si>
  <si>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</si>
  <si>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</si>
  <si>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</si>
  <si>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</si>
  <si>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</si>
  <si>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</si>
  <si>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</si>
  <si>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</si>
  <si>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</si>
  <si>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</si>
  <si>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</si>
  <si>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</si>
  <si>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</si>
  <si>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</si>
  <si>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</si>
  <si>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</si>
  <si>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</si>
  <si>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</si>
  <si>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</si>
  <si>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</si>
  <si>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</si>
  <si>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</si>
  <si>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</si>
  <si>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</si>
  <si>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</si>
  <si>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</si>
  <si>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</si>
  <si>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</si>
  <si>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</si>
  <si>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</si>
  <si>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</si>
  <si>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</si>
  <si>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</si>
  <si>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</si>
  <si>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</si>
  <si>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</si>
  <si>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</si>
  <si>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</si>
  <si>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</si>
  <si>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</si>
  <si>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</si>
  <si>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</si>
  <si>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</si>
  <si>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</si>
  <si>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</si>
  <si>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</si>
  <si>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</si>
  <si>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</si>
  <si>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</si>
  <si>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</si>
  <si>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</si>
  <si>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</si>
  <si>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</si>
  <si>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</si>
  <si>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</si>
  <si>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</si>
  <si>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</si>
  <si>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</si>
  <si>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</si>
  <si>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</si>
  <si>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</si>
  <si>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</si>
  <si>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</si>
  <si>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</si>
  <si>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</si>
  <si>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</si>
  <si>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</si>
  <si>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</si>
  <si>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</si>
  <si>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</si>
  <si>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</si>
  <si>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</si>
  <si>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</si>
  <si>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</si>
  <si>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</si>
  <si>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</si>
  <si>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</si>
  <si>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</si>
  <si>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</si>
  <si>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</si>
  <si>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</si>
  <si>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</si>
  <si>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</si>
  <si>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</si>
  <si>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</si>
  <si>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</si>
  <si>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</si>
  <si>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</si>
  <si>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</si>
  <si>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</si>
  <si>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</si>
  <si>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</si>
  <si>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</si>
  <si>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</si>
  <si>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</si>
  <si>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</si>
  <si>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</si>
  <si>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</si>
  <si>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</si>
  <si>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</si>
  <si>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</si>
  <si>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</si>
  <si>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</si>
  <si>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</si>
  <si>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</si>
  <si>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</si>
  <si>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</si>
  <si>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</si>
  <si>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</si>
  <si>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</si>
  <si>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</si>
  <si>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</si>
  <si>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</si>
  <si>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</si>
  <si>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</si>
  <si>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</si>
  <si>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</si>
  <si>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</si>
  <si>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</si>
  <si>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</si>
  <si>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</si>
  <si>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</si>
  <si>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</si>
  <si>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</si>
  <si>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</si>
  <si>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</si>
  <si>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</si>
  <si>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</si>
  <si>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</si>
  <si>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</si>
  <si>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</si>
  <si>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</si>
  <si>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</si>
  <si>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</si>
  <si>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</si>
  <si>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</si>
  <si>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</si>
  <si>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</si>
  <si>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</si>
  <si>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</si>
  <si>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</si>
  <si>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</si>
  <si>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</si>
  <si>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</si>
  <si>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</si>
  <si>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</si>
  <si>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</si>
  <si>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</si>
  <si>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</si>
  <si>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</si>
  <si>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</si>
  <si>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</si>
  <si>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</si>
  <si>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</si>
  <si>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</si>
  <si>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</si>
  <si>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</si>
  <si>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</si>
  <si>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</si>
  <si>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</si>
  <si>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</si>
  <si>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</si>
  <si>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</si>
  <si>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</si>
  <si>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</si>
  <si>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</si>
  <si>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</si>
  <si>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</si>
  <si>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</si>
  <si>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</si>
  <si>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</si>
  <si>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</si>
  <si>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</si>
  <si>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</si>
  <si>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</si>
  <si>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</si>
  <si>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</si>
  <si>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</si>
  <si>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</si>
  <si>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</si>
  <si>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</si>
  <si>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</si>
  <si>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</si>
  <si>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</si>
  <si>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</si>
  <si>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</si>
  <si>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</si>
  <si>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</si>
  <si>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</si>
  <si>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</si>
  <si>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</si>
  <si>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</si>
  <si>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</si>
  <si>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</si>
  <si>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</si>
  <si>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</si>
  <si>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</si>
  <si>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</si>
  <si>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</si>
  <si>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</si>
  <si>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</si>
  <si>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</si>
  <si>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</si>
  <si>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</si>
  <si>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</si>
  <si>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</si>
  <si>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</si>
  <si>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</si>
  <si>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</si>
  <si>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</si>
  <si>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</si>
  <si>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</si>
  <si>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</si>
  <si>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</si>
  <si>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</si>
  <si>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</si>
  <si>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</si>
  <si>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</si>
  <si>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</si>
  <si>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</si>
  <si>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</si>
  <si>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</si>
  <si>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</si>
  <si>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</si>
  <si>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</si>
  <si>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</si>
  <si>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</si>
  <si>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</si>
  <si>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</si>
  <si>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</si>
  <si>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</si>
  <si>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</si>
  <si>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</si>
  <si>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</si>
  <si>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</si>
  <si>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</si>
  <si>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</si>
  <si>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</si>
  <si>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</si>
  <si>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</si>
  <si>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</si>
  <si>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</si>
  <si>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</si>
  <si>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</si>
  <si>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</si>
  <si>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</si>
  <si>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</si>
  <si>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</si>
  <si>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</si>
  <si>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</si>
  <si>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</si>
  <si>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</si>
  <si>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</si>
  <si>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</si>
  <si>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</si>
  <si>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</si>
  <si>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</si>
  <si>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</si>
  <si>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</si>
  <si>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</si>
  <si>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</si>
  <si>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</si>
  <si>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</si>
  <si>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</si>
  <si>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</si>
  <si>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</si>
  <si>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</si>
  <si>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</si>
  <si>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</si>
  <si>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</si>
  <si>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</si>
  <si>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</si>
  <si>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</si>
  <si>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</si>
  <si>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</si>
  <si>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</si>
  <si>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</si>
  <si>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</si>
  <si>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</si>
  <si>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</si>
  <si>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</si>
  <si>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</si>
  <si>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</si>
  <si>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</si>
  <si>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</si>
  <si>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</si>
  <si>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</si>
  <si>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</si>
  <si>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</si>
  <si>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</si>
  <si>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</si>
  <si>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</si>
  <si>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</si>
  <si>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</si>
  <si>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</si>
  <si>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</si>
  <si>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</si>
  <si>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</si>
  <si>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</si>
  <si>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</si>
  <si>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</si>
  <si>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</si>
  <si>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</si>
  <si>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</si>
  <si>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</si>
  <si>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</si>
  <si>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</si>
  <si>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</si>
  <si>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</si>
  <si>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</si>
  <si>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</si>
  <si>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</si>
  <si>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</si>
  <si>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</si>
  <si>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</si>
  <si>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</si>
  <si>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</si>
  <si>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</si>
  <si>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</si>
  <si>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</si>
  <si>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</si>
  <si>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</si>
  <si>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</si>
  <si>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</si>
  <si>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</si>
  <si>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</si>
  <si>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</si>
  <si>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</si>
  <si>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</si>
  <si>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</si>
  <si>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</si>
  <si>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</si>
  <si>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</si>
  <si>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</si>
  <si>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</si>
  <si>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</si>
  <si>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</si>
  <si>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</si>
  <si>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</si>
  <si>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</si>
  <si>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</si>
  <si>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</si>
  <si>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</si>
  <si>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</si>
  <si>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</si>
  <si>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</si>
  <si>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</si>
  <si>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</si>
  <si>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</si>
  <si>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</si>
  <si>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</si>
  <si>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</si>
  <si>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</si>
  <si>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</si>
  <si>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</si>
  <si>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</si>
  <si>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</si>
  <si>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</si>
  <si>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</si>
  <si>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</si>
  <si>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</si>
  <si>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</si>
  <si>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</si>
  <si>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</si>
  <si>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</si>
  <si>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</si>
  <si>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</si>
  <si>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</si>
  <si>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</si>
  <si>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</si>
  <si>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</si>
  <si>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</si>
  <si>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</si>
  <si>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</si>
  <si>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</si>
  <si>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</si>
  <si>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</si>
  <si>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</si>
  <si>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</si>
  <si>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</si>
  <si>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</si>
  <si>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</si>
  <si>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</si>
  <si>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</si>
  <si>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</si>
  <si>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</si>
  <si>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</si>
  <si>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</si>
  <si>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</si>
  <si>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</si>
  <si>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</si>
  <si>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</si>
  <si>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</si>
  <si>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</si>
  <si>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</si>
  <si>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</si>
  <si>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</si>
  <si>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</si>
  <si>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</si>
  <si>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</si>
  <si>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</si>
  <si>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</si>
  <si>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</si>
  <si>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</si>
  <si>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</si>
  <si>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</si>
  <si>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</si>
  <si>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</si>
  <si>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</si>
  <si>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</si>
  <si>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</si>
  <si>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</si>
  <si>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</si>
  <si>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</si>
  <si>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</si>
  <si>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</si>
  <si>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</si>
  <si>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</si>
  <si>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</si>
  <si>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</si>
  <si>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</si>
  <si>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</si>
  <si>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</si>
  <si>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</si>
  <si>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</si>
  <si>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</si>
  <si>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</si>
  <si>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</si>
  <si>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</si>
  <si>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</si>
  <si>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</si>
  <si>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</si>
  <si>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</si>
  <si>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</si>
  <si>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</si>
  <si>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</si>
  <si>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</si>
  <si>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</si>
  <si>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</si>
  <si>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</si>
  <si>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</si>
  <si>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</si>
  <si>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</si>
  <si>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</si>
  <si>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</si>
  <si>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</si>
  <si>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</si>
  <si>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</si>
  <si>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</si>
  <si>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</si>
  <si>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</si>
  <si>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</si>
  <si>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</si>
  <si>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</si>
  <si>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</si>
  <si>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</si>
  <si>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</si>
  <si>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</si>
  <si>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</si>
  <si>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</si>
  <si>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</si>
  <si>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</si>
  <si>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</si>
  <si>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</si>
  <si>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</si>
  <si>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</si>
  <si>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</si>
  <si>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</si>
  <si>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</si>
  <si>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</si>
  <si>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</si>
  <si>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</si>
  <si>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</si>
  <si>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</si>
  <si>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</si>
  <si>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</si>
  <si>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</si>
  <si>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</si>
  <si>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</si>
  <si>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</si>
  <si>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</si>
  <si>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</si>
  <si>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</si>
  <si>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</si>
  <si>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</si>
  <si>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</si>
  <si>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</si>
  <si>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</si>
  <si>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</si>
  <si>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</si>
  <si>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</si>
  <si>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</si>
  <si>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</si>
  <si>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</si>
  <si>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</si>
  <si>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</si>
  <si>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</si>
  <si>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</si>
  <si>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</si>
  <si>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</si>
  <si>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</si>
  <si>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</si>
  <si>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</si>
  <si>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</si>
  <si>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</si>
  <si>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</si>
  <si>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</si>
  <si>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</si>
  <si>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</si>
  <si>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</si>
  <si>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</si>
  <si>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</si>
  <si>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</si>
  <si>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</si>
  <si>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</si>
  <si>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</si>
  <si>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</si>
  <si>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</si>
  <si>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</si>
  <si>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</si>
  <si>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</si>
  <si>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</si>
  <si>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</si>
  <si>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</si>
  <si>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</si>
  <si>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</si>
  <si>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</si>
  <si>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</si>
  <si>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</si>
  <si>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</si>
  <si>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</si>
  <si>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</si>
  <si>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</si>
  <si>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</si>
  <si>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</si>
  <si>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</si>
  <si>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</si>
  <si>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</si>
  <si>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</si>
  <si>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</si>
  <si>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</si>
  <si>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</si>
  <si>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</si>
  <si>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</si>
  <si>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</si>
  <si>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</si>
  <si>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</si>
  <si>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</si>
  <si>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</si>
  <si>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</si>
  <si>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</si>
  <si>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</si>
  <si>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</si>
  <si>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</si>
  <si>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</si>
  <si>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</si>
  <si>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</si>
  <si>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</si>
  <si>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</si>
  <si>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</si>
  <si>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</si>
  <si>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</si>
  <si>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</si>
  <si>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</si>
  <si>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</si>
  <si>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</si>
  <si>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</si>
  <si>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</si>
  <si>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</si>
  <si>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</si>
  <si>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</si>
  <si>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</si>
  <si>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</si>
  <si>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</si>
  <si>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</si>
  <si>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</si>
  <si>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</si>
  <si>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</si>
  <si>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</si>
  <si>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</si>
  <si>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</si>
  <si>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</si>
  <si>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</si>
  <si>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</si>
  <si>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</si>
  <si>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</si>
  <si>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</si>
  <si>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</si>
  <si>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</si>
  <si>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</si>
  <si>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</si>
  <si>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</si>
  <si>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</si>
  <si>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</si>
  <si>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</si>
  <si>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</si>
  <si>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</si>
  <si>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</si>
  <si>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</si>
  <si>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</si>
  <si>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</si>
  <si>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</si>
  <si>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</si>
  <si>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</si>
  <si>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</si>
  <si>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</si>
  <si>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</si>
  <si>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</si>
  <si>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</si>
  <si>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</si>
  <si>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</si>
  <si>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</si>
  <si>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</si>
  <si>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</si>
  <si>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</si>
  <si>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</si>
  <si>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</si>
  <si>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</si>
  <si>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</si>
  <si>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</si>
  <si>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</si>
  <si>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</si>
  <si>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</si>
  <si>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</si>
  <si>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</si>
  <si>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</si>
  <si>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</si>
  <si>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</si>
  <si>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</si>
  <si>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</si>
  <si>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</si>
  <si>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</si>
  <si>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</si>
  <si>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</si>
  <si>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</si>
  <si>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</si>
  <si>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</si>
  <si>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</si>
  <si>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</si>
  <si>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</si>
  <si>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</si>
  <si>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</si>
  <si>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</si>
  <si>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</si>
  <si>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</si>
  <si>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</si>
  <si>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</si>
  <si>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</si>
  <si>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</si>
  <si>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</si>
  <si>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</si>
  <si>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</si>
  <si>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</si>
  <si>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</si>
  <si>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</si>
  <si>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</si>
  <si>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</si>
  <si>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</si>
  <si>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</si>
  <si>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</si>
  <si>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</si>
  <si>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</si>
  <si>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</si>
  <si>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</si>
  <si>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</si>
  <si>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</si>
  <si>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</si>
  <si>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</si>
  <si>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</si>
  <si>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</si>
  <si>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</si>
  <si>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</si>
  <si>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</si>
  <si>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</si>
  <si>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</si>
  <si>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</si>
  <si>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</si>
  <si>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</si>
  <si>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</si>
  <si>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</si>
  <si>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</si>
  <si>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</si>
  <si>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</si>
  <si>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</si>
  <si>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</si>
  <si>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</si>
  <si>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</si>
  <si>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</si>
  <si>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</si>
  <si>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</si>
  <si>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</si>
  <si>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</si>
  <si>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</si>
  <si>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</si>
  <si>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</si>
  <si>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</si>
  <si>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</si>
  <si>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</si>
  <si>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</si>
  <si>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</si>
  <si>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</si>
  <si>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</si>
  <si>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</si>
  <si>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</si>
  <si>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</si>
  <si>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</si>
  <si>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</si>
  <si>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</si>
  <si>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</si>
  <si>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</si>
  <si>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</si>
  <si>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</si>
  <si>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</si>
  <si>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</si>
  <si>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</si>
  <si>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</si>
  <si>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</si>
  <si>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</si>
  <si>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</si>
  <si>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</si>
  <si>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</si>
  <si>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</si>
  <si>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</si>
  <si>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</si>
  <si>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</si>
  <si>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</si>
  <si>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</si>
  <si>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</si>
  <si>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</si>
  <si>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</si>
  <si>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</si>
  <si>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</si>
  <si>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</si>
  <si>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</si>
  <si>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</si>
  <si>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</si>
  <si>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</si>
  <si>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</si>
  <si>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</si>
  <si>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</si>
  <si>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</si>
  <si>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</si>
  <si>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</si>
  <si>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</si>
  <si>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</si>
  <si>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</si>
  <si>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</si>
  <si>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</si>
  <si>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</si>
  <si>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</si>
  <si>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</si>
  <si>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</si>
  <si>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</si>
  <si>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</si>
  <si>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</si>
  <si>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</si>
  <si>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</si>
  <si>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</si>
  <si>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</si>
  <si>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</si>
  <si>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</si>
  <si>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</si>
  <si>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</si>
  <si>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</si>
  <si>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</si>
  <si>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</si>
  <si>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</si>
  <si>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</si>
  <si>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</si>
  <si>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</si>
  <si>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</si>
  <si>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</si>
  <si>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</si>
  <si>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</si>
  <si>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</si>
  <si>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</si>
  <si>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</si>
  <si>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</si>
  <si>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</si>
  <si>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</si>
  <si>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</si>
  <si>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</si>
  <si>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</si>
  <si>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</si>
  <si>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</si>
  <si>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</si>
  <si>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</si>
  <si>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</si>
  <si>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</si>
  <si>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</si>
  <si>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</si>
  <si>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</si>
  <si>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</si>
  <si>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</si>
  <si>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</si>
  <si>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</si>
  <si>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</si>
  <si>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</si>
  <si>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</si>
  <si>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</si>
  <si>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</si>
  <si>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</si>
  <si>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</si>
  <si>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</si>
  <si>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</si>
  <si>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</si>
  <si>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</si>
  <si>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</si>
  <si>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</si>
  <si>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</si>
  <si>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</si>
  <si>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</si>
  <si>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</si>
  <si>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</si>
  <si>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</si>
  <si>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</si>
  <si>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</si>
  <si>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</si>
  <si>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</si>
  <si>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</si>
  <si>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</si>
  <si>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</si>
  <si>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</si>
  <si>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</si>
  <si>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</si>
  <si>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</si>
  <si>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</si>
  <si>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</si>
  <si>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</si>
  <si>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</si>
  <si>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</si>
  <si>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</si>
  <si>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</si>
  <si>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</si>
  <si>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</si>
  <si>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</si>
  <si>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</si>
  <si>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</si>
  <si>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</si>
  <si>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</si>
  <si>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</si>
  <si>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</si>
  <si>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</si>
  <si>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</si>
  <si>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</si>
  <si>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</si>
  <si>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</si>
  <si>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</si>
  <si>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</si>
  <si>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</si>
  <si>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</si>
  <si>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</si>
  <si>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</si>
  <si>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</si>
  <si>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</si>
  <si>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</si>
  <si>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</si>
  <si>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</si>
  <si>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</si>
  <si>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</si>
  <si>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</si>
  <si>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</si>
  <si>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</si>
  <si>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</si>
  <si>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</si>
  <si>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</si>
  <si>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</si>
  <si>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</si>
  <si>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</si>
  <si>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</si>
  <si>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</si>
  <si>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</si>
  <si>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</si>
  <si>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</si>
  <si>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</si>
  <si>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</si>
  <si>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</si>
  <si>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</si>
  <si>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</si>
  <si>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</si>
  <si>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</si>
  <si>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</si>
  <si>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</si>
  <si>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</si>
  <si>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</si>
  <si>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</si>
  <si>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</si>
  <si>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</si>
  <si>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</si>
  <si>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</si>
  <si>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</si>
  <si>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</si>
  <si>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</si>
  <si>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</si>
  <si>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</si>
  <si>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</si>
  <si>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</si>
  <si>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</si>
  <si>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</si>
  <si>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</si>
  <si>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</si>
  <si>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</si>
  <si>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</si>
  <si>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</si>
  <si>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</si>
  <si>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</si>
  <si>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</si>
  <si>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</si>
  <si>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</si>
  <si>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</si>
  <si>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</si>
  <si>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</si>
  <si>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</si>
  <si>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</si>
  <si>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</si>
  <si>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</si>
  <si>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</si>
  <si>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</si>
  <si>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</si>
  <si>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</si>
  <si>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</si>
  <si>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</si>
  <si>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</si>
  <si>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</si>
  <si>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</si>
  <si>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</si>
  <si>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</si>
  <si>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</si>
  <si>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</si>
  <si>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</si>
  <si>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</si>
  <si>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</si>
  <si>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</si>
  <si>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</si>
  <si>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</si>
  <si>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</si>
  <si>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</si>
  <si>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</si>
  <si>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</si>
  <si>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</si>
  <si>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</si>
  <si>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</si>
  <si>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</si>
  <si>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</si>
  <si>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</si>
  <si>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</si>
  <si>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</si>
  <si>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</si>
  <si>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</si>
  <si>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</si>
  <si>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</si>
  <si>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</si>
  <si>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</si>
  <si>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</si>
  <si>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</si>
  <si>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</si>
  <si>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</si>
  <si>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</si>
  <si>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</si>
  <si>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</si>
  <si>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</si>
  <si>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</si>
  <si>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</si>
  <si>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</si>
  <si>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</si>
  <si>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</si>
  <si>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</si>
  <si>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</si>
  <si>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</si>
  <si>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</si>
  <si>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</si>
  <si>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</si>
  <si>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</si>
  <si>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</si>
  <si>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</si>
  <si>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</si>
  <si>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</si>
  <si>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</si>
  <si>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</si>
  <si>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</si>
  <si>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</si>
  <si>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</si>
  <si>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</si>
  <si>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</si>
  <si>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</si>
  <si>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</si>
  <si>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</si>
  <si>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</si>
  <si>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</si>
  <si>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</si>
  <si>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</si>
  <si>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</si>
  <si>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</si>
  <si>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</si>
  <si>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</si>
  <si>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</si>
  <si>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</si>
  <si>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</si>
  <si>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</si>
  <si>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</si>
  <si>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</si>
  <si>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</si>
  <si>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</si>
  <si>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</si>
  <si>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</si>
  <si>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</si>
  <si>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</si>
  <si>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</si>
  <si>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</si>
  <si>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</si>
  <si>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</si>
  <si>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</si>
  <si>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</si>
  <si>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</si>
  <si>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</si>
  <si>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</si>
  <si>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</si>
  <si>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</si>
  <si>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</si>
  <si>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</si>
  <si>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</si>
  <si>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</si>
  <si>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</si>
  <si>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</si>
  <si>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</si>
  <si>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</si>
  <si>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</si>
  <si>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</si>
  <si>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</si>
  <si>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</si>
  <si>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</si>
  <si>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</si>
  <si>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</si>
  <si>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</si>
  <si>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</si>
  <si>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</si>
  <si>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</si>
  <si>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</si>
  <si>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</si>
  <si>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</si>
  <si>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</si>
  <si>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</si>
  <si>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</si>
  <si>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</si>
  <si>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</si>
  <si>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</si>
  <si>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</si>
  <si>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</si>
  <si>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</si>
  <si>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</si>
  <si>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</si>
  <si>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</si>
  <si>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</si>
  <si>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</si>
  <si>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</si>
  <si>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</si>
  <si>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</si>
  <si>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</si>
  <si>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</si>
  <si>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</si>
  <si>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</si>
  <si>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</si>
  <si>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</si>
  <si>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</si>
  <si>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</si>
  <si>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</si>
  <si>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</si>
  <si>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</si>
  <si>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</si>
  <si>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</si>
  <si>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</si>
  <si>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</si>
  <si>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</si>
  <si>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</si>
  <si>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</si>
  <si>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</si>
  <si>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</si>
  <si>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</si>
  <si>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</si>
  <si>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</si>
  <si>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</si>
  <si>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</si>
  <si>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</si>
  <si>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</si>
  <si>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</si>
  <si>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</si>
  <si>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</si>
  <si>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</si>
  <si>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</si>
  <si>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</si>
  <si>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</si>
  <si>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</si>
  <si>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</si>
  <si>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</si>
  <si>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</si>
  <si>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</si>
  <si>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</si>
  <si>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</si>
  <si>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</si>
  <si>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</si>
  <si>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</si>
  <si>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</si>
  <si>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</si>
  <si>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</si>
  <si>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</si>
  <si>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</si>
  <si>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</si>
  <si>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</si>
  <si>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</si>
  <si>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</si>
  <si>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</si>
  <si>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</si>
  <si>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</si>
  <si>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</si>
  <si>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</si>
  <si>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</si>
  <si>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</si>
  <si>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</si>
  <si>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</si>
  <si>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</si>
  <si>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</si>
  <si>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</si>
  <si>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</si>
  <si>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</si>
  <si>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</si>
  <si>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</si>
  <si>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</si>
  <si>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</si>
  <si>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</si>
  <si>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</si>
  <si>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</si>
  <si>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</si>
  <si>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</si>
  <si>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</si>
  <si>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</si>
  <si>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</si>
  <si>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</si>
  <si>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</si>
  <si>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</si>
  <si>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</si>
  <si>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</si>
  <si>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</si>
  <si>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</si>
  <si>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</si>
  <si>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</si>
  <si>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</si>
  <si>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</si>
  <si>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</si>
  <si>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</si>
  <si>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</si>
  <si>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</si>
  <si>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</si>
  <si>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</si>
  <si>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</si>
  <si>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</si>
  <si>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</si>
  <si>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</si>
  <si>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</si>
  <si>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</si>
  <si>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</si>
  <si>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</si>
  <si>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</si>
  <si>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</si>
  <si>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</si>
  <si>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</si>
  <si>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</si>
  <si>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</si>
  <si>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</si>
  <si>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</si>
  <si>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</si>
  <si>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</si>
  <si>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</si>
  <si>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</si>
  <si>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</si>
  <si>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</si>
  <si>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</si>
  <si>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</si>
  <si>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</si>
  <si>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</si>
  <si>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</si>
  <si>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</si>
  <si>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</si>
  <si>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</si>
  <si>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</si>
  <si>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</si>
  <si>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</si>
  <si>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</si>
  <si>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</si>
  <si>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</si>
  <si>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</si>
  <si>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</si>
  <si>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</si>
  <si>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</si>
  <si>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</si>
  <si>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</si>
  <si>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</si>
  <si>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</si>
  <si>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</si>
  <si>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</si>
  <si>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</si>
  <si>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</si>
  <si>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</si>
  <si>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</si>
  <si>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</si>
  <si>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</si>
  <si>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</si>
  <si>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</si>
  <si>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</si>
  <si>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</si>
  <si>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</si>
  <si>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</si>
  <si>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</si>
  <si>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</si>
  <si>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</si>
  <si>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</si>
  <si>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</si>
  <si>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</si>
  <si>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</si>
  <si>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</si>
  <si>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</si>
  <si>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</si>
  <si>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</si>
  <si>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</si>
  <si>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</si>
  <si>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</si>
  <si>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</si>
  <si>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</si>
  <si>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</si>
  <si>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</si>
  <si>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</si>
  <si>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</si>
  <si>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</si>
  <si>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</si>
  <si>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</si>
  <si>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</si>
  <si>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</si>
  <si>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</si>
  <si>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</si>
  <si>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</si>
  <si>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</si>
  <si>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</si>
  <si>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</si>
  <si>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</si>
  <si>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</si>
  <si>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</si>
  <si>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</si>
  <si>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</si>
  <si>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</si>
  <si>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</si>
  <si>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</si>
  <si>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</si>
  <si>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</si>
  <si>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</si>
  <si>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</si>
  <si>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</si>
  <si>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</si>
  <si>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</si>
  <si>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</si>
  <si>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</si>
  <si>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</si>
  <si>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</si>
  <si>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</si>
  <si>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</si>
  <si>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</si>
  <si>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</si>
  <si>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</si>
  <si>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</si>
  <si>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</si>
  <si>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</si>
  <si>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</si>
  <si>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</si>
  <si>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</si>
  <si>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</si>
  <si>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</si>
  <si>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</si>
  <si>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</si>
  <si>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</si>
  <si>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</si>
  <si>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</si>
  <si>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</si>
  <si>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</si>
  <si>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</si>
  <si>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</si>
  <si>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</si>
  <si>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</si>
  <si>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</si>
  <si>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</si>
  <si>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</si>
  <si>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</si>
  <si>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</si>
  <si>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</si>
  <si>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</si>
  <si>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</si>
  <si>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</si>
  <si>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</si>
  <si>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</si>
  <si>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</si>
  <si>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</si>
  <si>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</si>
  <si>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</si>
  <si>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</si>
  <si>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</si>
  <si>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</si>
  <si>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</si>
  <si>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</si>
  <si>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</si>
  <si>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</si>
  <si>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</si>
  <si>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</si>
  <si>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</si>
  <si>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</si>
  <si>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</si>
  <si>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</si>
  <si>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</si>
  <si>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</si>
  <si>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</si>
  <si>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</si>
  <si>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</si>
  <si>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</si>
  <si>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</si>
  <si>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</si>
  <si>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</si>
  <si>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</si>
  <si>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</si>
  <si>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</si>
  <si>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</si>
  <si>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</si>
  <si>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</si>
  <si>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</si>
  <si>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</si>
  <si>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</si>
  <si>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</si>
  <si>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</si>
  <si>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</si>
  <si>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</si>
  <si>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</si>
  <si>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</si>
  <si>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</si>
  <si>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</si>
  <si>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</si>
  <si>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</si>
  <si>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</si>
  <si>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</si>
  <si>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</si>
  <si>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</si>
  <si>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</si>
  <si>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</si>
  <si>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</si>
  <si>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</si>
  <si>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</si>
  <si>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</si>
  <si>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</si>
  <si>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</si>
  <si>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</si>
  <si>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</si>
  <si>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</si>
  <si>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</si>
  <si>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</si>
  <si>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</si>
  <si>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</si>
  <si>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</si>
  <si>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</si>
  <si>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</si>
  <si>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</si>
  <si>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</si>
  <si>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</si>
  <si>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</si>
  <si>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</si>
  <si>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</si>
  <si>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</si>
  <si>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</si>
  <si>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</si>
  <si>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</si>
  <si>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</si>
  <si>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</si>
  <si>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</si>
  <si>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</si>
  <si>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</si>
  <si>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</si>
  <si>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</si>
  <si>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</si>
  <si>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</si>
  <si>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</si>
  <si>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</si>
  <si>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</si>
  <si>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</si>
  <si>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</si>
  <si>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</si>
  <si>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</si>
  <si>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</si>
  <si>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</si>
  <si>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</si>
  <si>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</si>
  <si>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</si>
  <si>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</si>
  <si>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</si>
  <si>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</si>
  <si>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</si>
  <si>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</si>
  <si>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</si>
  <si>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</si>
  <si>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</si>
  <si>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</si>
  <si>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</si>
  <si>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</si>
  <si>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</si>
  <si>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</si>
  <si>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</si>
  <si>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</si>
  <si>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</si>
  <si>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</si>
  <si>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</si>
  <si>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</si>
  <si>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</si>
  <si>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</si>
  <si>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</si>
  <si>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</si>
  <si>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</si>
  <si>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</si>
  <si>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</si>
  <si>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</si>
  <si>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</si>
  <si>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</si>
  <si>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</si>
  <si>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</si>
  <si>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</si>
  <si>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</si>
  <si>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</si>
  <si>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</si>
  <si>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</si>
  <si>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</si>
  <si>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</si>
  <si>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</si>
  <si>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</si>
  <si>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</si>
  <si>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</si>
  <si>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</si>
  <si>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</si>
  <si>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</si>
  <si>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</si>
  <si>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</si>
  <si>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</si>
  <si>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</si>
  <si>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</si>
  <si>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</si>
  <si>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</si>
  <si>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</si>
  <si>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</si>
  <si>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</si>
  <si>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</si>
  <si>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</si>
  <si>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</si>
  <si>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</si>
  <si>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</si>
  <si>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</si>
  <si>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</si>
  <si>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</si>
  <si>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</si>
  <si>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</si>
  <si>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</si>
  <si>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</si>
  <si>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</si>
  <si>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</si>
  <si>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</si>
  <si>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</si>
  <si>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</si>
  <si>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</si>
  <si>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</si>
  <si>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</si>
  <si>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</si>
  <si>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</si>
  <si>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</si>
  <si>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</si>
  <si>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</si>
  <si>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</si>
  <si>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</si>
  <si>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</si>
  <si>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</si>
  <si>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</si>
  <si>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</si>
  <si>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</si>
  <si>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</si>
  <si>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</si>
  <si>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</si>
  <si>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</si>
  <si>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</si>
  <si>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</si>
  <si>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</si>
  <si>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</si>
  <si>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</si>
  <si>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</si>
  <si>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</si>
  <si>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</si>
  <si>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</si>
  <si>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</si>
  <si>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</si>
  <si>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</si>
  <si>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</si>
  <si>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</si>
  <si>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</si>
  <si>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</si>
  <si>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</si>
  <si>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</si>
  <si>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</si>
  <si>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</si>
  <si>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</si>
  <si>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</si>
  <si>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</si>
  <si>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</si>
  <si>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</si>
  <si>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</si>
  <si>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</si>
  <si>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</si>
  <si>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</si>
  <si>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</si>
  <si>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</si>
  <si>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</si>
  <si>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</si>
  <si>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</si>
  <si>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</si>
  <si>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</si>
  <si>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</si>
  <si>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</si>
  <si>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</si>
  <si>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</si>
  <si>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</si>
  <si>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</si>
  <si>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</si>
  <si>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</si>
  <si>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</si>
  <si>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</si>
  <si>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</si>
  <si>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</si>
  <si>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</si>
  <si>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</si>
  <si>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</si>
  <si>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</si>
  <si>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</si>
  <si>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</si>
  <si>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</si>
  <si>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</si>
  <si>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</si>
  <si>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</si>
  <si>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</si>
  <si>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</si>
  <si>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</si>
  <si>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</si>
  <si>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</si>
  <si>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</si>
  <si>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</si>
  <si>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</si>
  <si>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</si>
  <si>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</si>
  <si>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</si>
  <si>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</si>
  <si>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</si>
  <si>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</si>
  <si>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</si>
  <si>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</si>
  <si>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</si>
  <si>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</si>
  <si>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</si>
  <si>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</si>
  <si>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</si>
  <si>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</si>
  <si>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</si>
  <si>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</si>
  <si>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</si>
  <si>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</si>
  <si>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</si>
  <si>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</si>
  <si>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</si>
  <si>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</si>
  <si>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</si>
  <si>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</si>
  <si>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</si>
  <si>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</si>
  <si>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</si>
  <si>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</si>
  <si>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</si>
  <si>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</si>
  <si>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</si>
  <si>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</si>
  <si>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</si>
  <si>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</si>
  <si>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</si>
  <si>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</si>
  <si>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</si>
  <si>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</si>
  <si>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</si>
  <si>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</si>
  <si>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</si>
  <si>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</si>
  <si>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</si>
  <si>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</si>
  <si>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</si>
  <si>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</si>
  <si>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</si>
  <si>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</si>
  <si>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</si>
  <si>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</si>
  <si>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</si>
  <si>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</si>
  <si>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</si>
  <si>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</si>
  <si>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</si>
  <si>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</si>
  <si>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</si>
  <si>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</si>
  <si>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</si>
  <si>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</si>
  <si>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</si>
  <si>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</si>
  <si>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</si>
  <si>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</si>
  <si>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</si>
  <si>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</si>
  <si>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</si>
  <si>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</si>
  <si>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</si>
  <si>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</si>
  <si>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</si>
  <si>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</si>
  <si>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</si>
  <si>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</si>
  <si>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</si>
  <si>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</si>
  <si>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</si>
  <si>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</si>
  <si>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</si>
  <si>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</si>
  <si>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</si>
  <si>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</si>
  <si>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</si>
  <si>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</si>
  <si>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</si>
  <si>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</si>
  <si>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</si>
  <si>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</si>
  <si>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</si>
  <si>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</si>
  <si>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</si>
  <si>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</si>
  <si>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</si>
  <si>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</si>
  <si>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</si>
  <si>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</si>
  <si>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</si>
  <si>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</si>
  <si>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</si>
  <si>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</si>
  <si>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</si>
  <si>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</si>
  <si>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</si>
  <si>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</si>
  <si>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</si>
  <si>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</si>
  <si>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</si>
  <si>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</si>
  <si>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</si>
  <si>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</si>
  <si>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</si>
  <si>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</si>
  <si>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</si>
  <si>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</si>
  <si>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</si>
  <si>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</si>
  <si>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</si>
  <si>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</si>
  <si>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</si>
  <si>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</si>
  <si>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</si>
  <si>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</si>
  <si>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</si>
  <si>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</si>
  <si>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</si>
  <si>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</si>
  <si>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</si>
  <si>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</si>
  <si>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</si>
  <si>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</si>
  <si>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</si>
  <si>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</si>
  <si>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</si>
  <si>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</si>
  <si>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</si>
  <si>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</si>
  <si>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</si>
  <si>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</si>
  <si>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</si>
  <si>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</si>
  <si>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</si>
  <si>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</si>
  <si>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</si>
  <si>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</si>
  <si>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</si>
  <si>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</si>
  <si>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</si>
  <si>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</si>
  <si>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</si>
  <si>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</si>
  <si>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</si>
  <si>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</si>
  <si>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</si>
  <si>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</si>
  <si>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</si>
  <si>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</si>
  <si>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</si>
  <si>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</si>
  <si>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</si>
  <si>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</si>
  <si>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</si>
  <si>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</si>
  <si>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</si>
  <si>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</si>
  <si>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</si>
  <si>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</si>
  <si>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</si>
  <si>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</si>
  <si>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</si>
  <si>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</si>
  <si>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</si>
  <si>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</si>
  <si>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</si>
  <si>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</si>
  <si>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</si>
  <si>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</si>
  <si>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</si>
  <si>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</si>
  <si>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</si>
  <si>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</si>
  <si>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</si>
  <si>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</si>
  <si>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</si>
  <si>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</si>
  <si>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</si>
  <si>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</si>
  <si>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</si>
  <si>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</si>
  <si>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</si>
  <si>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</si>
  <si>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</si>
  <si>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</si>
  <si>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</si>
  <si>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</si>
  <si>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</si>
  <si>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</si>
  <si>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</si>
  <si>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</si>
  <si>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</si>
  <si>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</si>
  <si>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</si>
  <si>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</si>
  <si>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</si>
  <si>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</si>
  <si>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</si>
  <si>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</si>
  <si>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</si>
  <si>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</si>
  <si>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</si>
  <si>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</si>
  <si>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</si>
  <si>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</si>
  <si>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</si>
  <si>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</si>
  <si>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</si>
  <si>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</si>
  <si>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</si>
  <si>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</si>
  <si>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</si>
  <si>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</si>
  <si>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</si>
  <si>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</si>
  <si>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</si>
  <si>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</si>
  <si>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</si>
  <si>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</si>
  <si>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</si>
  <si>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</si>
  <si>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</si>
  <si>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</si>
  <si>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</si>
  <si>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</si>
  <si>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</si>
  <si>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</si>
  <si>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</si>
  <si>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</si>
  <si>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</si>
  <si>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</si>
  <si>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</si>
  <si>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</si>
  <si>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</si>
  <si>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</si>
  <si>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</si>
  <si>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</si>
  <si>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</si>
  <si>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</si>
  <si>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</si>
  <si>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</si>
  <si>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</si>
  <si>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</si>
  <si>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</si>
  <si>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</si>
  <si>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</si>
  <si>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</si>
  <si>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</si>
  <si>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</si>
  <si>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</si>
  <si>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</si>
  <si>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</si>
  <si>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</si>
  <si>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</si>
  <si>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</si>
  <si>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</si>
  <si>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</si>
  <si>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</si>
  <si>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</si>
  <si>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</si>
  <si>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</si>
  <si>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</si>
  <si>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</si>
  <si>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</si>
  <si>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</si>
  <si>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</si>
  <si>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</si>
  <si>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</si>
  <si>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</si>
  <si>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</si>
  <si>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</si>
  <si>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</si>
  <si>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</si>
  <si>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</si>
  <si>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</si>
  <si>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</si>
  <si>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</si>
  <si>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</si>
  <si>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</si>
  <si>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</si>
  <si>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</si>
  <si>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</si>
  <si>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</si>
  <si>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</si>
  <si>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</si>
  <si>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</si>
  <si>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</si>
  <si>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</si>
  <si>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</si>
  <si>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</si>
  <si>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</si>
  <si>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</si>
  <si>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</si>
  <si>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</si>
  <si>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</si>
  <si>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</si>
  <si>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</si>
  <si>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</si>
  <si>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</si>
  <si>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</si>
  <si>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</si>
  <si>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</si>
  <si>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</si>
  <si>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</si>
  <si>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</si>
  <si>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</si>
  <si>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</si>
  <si>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</si>
  <si>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</si>
  <si>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</si>
  <si>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</si>
  <si>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</si>
  <si>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</si>
  <si>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</si>
  <si>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</si>
  <si>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</si>
  <si>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</si>
  <si>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</si>
  <si>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</si>
  <si>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</si>
  <si>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</si>
  <si>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</si>
  <si>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</si>
  <si>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</si>
  <si>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</si>
  <si>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</si>
  <si>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</si>
  <si>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</si>
  <si>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</si>
  <si>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</si>
  <si>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</si>
  <si>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</si>
  <si>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</si>
  <si>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</si>
  <si>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</si>
  <si>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</si>
  <si>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</si>
  <si>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</si>
  <si>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</si>
  <si>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</si>
  <si>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</si>
  <si>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</si>
  <si>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</si>
  <si>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</si>
  <si>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</si>
  <si>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</si>
  <si>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</si>
  <si>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</si>
  <si>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</si>
  <si>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</si>
  <si>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</si>
  <si>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</si>
  <si>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</si>
  <si>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</si>
  <si>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</si>
  <si>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</si>
  <si>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</si>
  <si>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</si>
  <si>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</si>
  <si>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</si>
  <si>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</si>
  <si>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</si>
  <si>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</si>
  <si>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</si>
  <si>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</si>
  <si>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</si>
  <si>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</si>
  <si>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</si>
  <si>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</si>
  <si>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</si>
  <si>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</si>
  <si>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</si>
  <si>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</si>
  <si>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</si>
  <si>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</si>
  <si>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</si>
  <si>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</si>
  <si>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</si>
  <si>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</si>
  <si>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</si>
  <si>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</si>
  <si>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</si>
  <si>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</si>
  <si>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</si>
  <si>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</si>
  <si>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</si>
  <si>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</si>
  <si>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</si>
  <si>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</si>
  <si>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</si>
  <si>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</si>
  <si>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</si>
  <si>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</si>
  <si>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</si>
  <si>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</si>
  <si>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</si>
  <si>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</si>
  <si>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</si>
  <si>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</si>
  <si>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</si>
  <si>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</si>
  <si>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</si>
  <si>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</si>
  <si>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</si>
  <si>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</si>
  <si>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</si>
  <si>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</si>
  <si>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</si>
  <si>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</si>
  <si>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</si>
  <si>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</si>
  <si>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</si>
  <si>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</si>
  <si>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</si>
  <si>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</si>
  <si>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</si>
  <si>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</si>
  <si>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</si>
  <si>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</si>
  <si>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</si>
  <si>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</si>
  <si>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</si>
  <si>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</si>
  <si>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</si>
  <si>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</si>
  <si>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</si>
  <si>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</si>
  <si>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</si>
  <si>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</si>
  <si>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</si>
  <si>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</si>
  <si>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</si>
  <si>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</si>
  <si>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</si>
  <si>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</si>
  <si>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</si>
  <si>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</si>
  <si>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</si>
  <si>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</si>
  <si>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</si>
  <si>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</si>
  <si>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</si>
  <si>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</si>
  <si>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</si>
  <si>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</si>
  <si>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</si>
  <si>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</si>
  <si>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</si>
  <si>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</si>
  <si>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</si>
  <si>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</si>
  <si>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</si>
  <si>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</si>
  <si>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</si>
  <si>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</si>
  <si>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</si>
  <si>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</si>
  <si>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</si>
  <si>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</si>
  <si>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</si>
  <si>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</si>
  <si>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</si>
  <si>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</si>
  <si>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</si>
  <si>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</si>
  <si>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</si>
  <si>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</si>
  <si>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</si>
  <si>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</si>
  <si>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</si>
  <si>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</si>
  <si>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</si>
  <si>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</si>
  <si>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</si>
  <si>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</si>
  <si>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</si>
  <si>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</si>
  <si>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</si>
  <si>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</si>
  <si>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</si>
  <si>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</si>
  <si>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</si>
  <si>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</si>
  <si>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</si>
  <si>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</si>
  <si>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</si>
  <si>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</si>
  <si>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</si>
  <si>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</si>
  <si>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</si>
  <si>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</si>
  <si>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</si>
  <si>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</si>
  <si>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</si>
  <si>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</si>
  <si>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</si>
  <si>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</si>
  <si>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</si>
  <si>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</si>
  <si>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</si>
  <si>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</si>
  <si>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</si>
  <si>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</si>
  <si>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</si>
  <si>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</si>
  <si>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</si>
  <si>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</si>
  <si>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</si>
  <si>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</si>
  <si>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</si>
  <si>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</si>
  <si>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</si>
  <si>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</si>
  <si>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</si>
  <si>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</si>
  <si>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</si>
  <si>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</si>
  <si>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</si>
  <si>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</si>
  <si>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</si>
  <si>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</si>
  <si>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</si>
  <si>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</si>
  <si>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</si>
  <si>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</si>
  <si>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</si>
  <si>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</si>
  <si>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</si>
  <si>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</si>
  <si>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</si>
  <si>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</si>
  <si>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</si>
  <si>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</si>
  <si>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</si>
  <si>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</si>
  <si>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</si>
  <si>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</si>
  <si>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</si>
  <si>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</si>
  <si>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</si>
  <si>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</si>
  <si>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</si>
  <si>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</si>
  <si>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</si>
  <si>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</si>
  <si>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</si>
  <si>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</si>
  <si>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</si>
  <si>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</si>
  <si>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</si>
  <si>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</si>
  <si>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</si>
  <si>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</si>
  <si>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</si>
  <si>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</si>
  <si>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</si>
  <si>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</si>
  <si>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</si>
  <si>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</si>
  <si>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</si>
  <si>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</si>
  <si>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</si>
  <si>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</si>
  <si>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</si>
  <si>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</si>
  <si>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</si>
  <si>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</si>
  <si>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</si>
  <si>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</si>
  <si>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</si>
  <si>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</si>
  <si>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</si>
  <si>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</si>
  <si>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</si>
  <si>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</si>
  <si>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</si>
  <si>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</si>
  <si>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</si>
  <si>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</si>
  <si>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</si>
  <si>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</si>
  <si>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</si>
  <si>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</si>
  <si>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</si>
  <si>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</si>
  <si>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</si>
  <si>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</si>
  <si>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</si>
  <si>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</si>
  <si>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</si>
  <si>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</si>
  <si>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</si>
  <si>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</si>
  <si>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</si>
  <si>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</si>
  <si>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</si>
  <si>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</si>
  <si>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</si>
  <si>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</si>
  <si>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</si>
  <si>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</si>
  <si>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</si>
  <si>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</si>
  <si>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</si>
  <si>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</si>
  <si>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</si>
  <si>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</si>
  <si>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</si>
  <si>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</si>
  <si>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</si>
  <si>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</si>
  <si>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</si>
  <si>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</si>
  <si>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</si>
  <si>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</si>
  <si>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</si>
  <si>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</si>
  <si>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</si>
  <si>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</si>
  <si>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</si>
  <si>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</si>
  <si>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</si>
  <si>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</si>
  <si>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</si>
  <si>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</si>
  <si>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</si>
  <si>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</si>
  <si>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</si>
  <si>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</si>
  <si>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</si>
  <si>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</si>
  <si>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</si>
  <si>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</si>
  <si>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</si>
  <si>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</si>
  <si>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</si>
  <si>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</si>
  <si>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</si>
  <si>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</si>
  <si>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</si>
  <si>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</si>
  <si>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</si>
  <si>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</si>
  <si>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</si>
  <si>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</si>
  <si>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</si>
  <si>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</si>
  <si>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</si>
  <si>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</si>
  <si>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</si>
  <si>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</si>
  <si>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</si>
  <si>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</si>
  <si>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</si>
  <si>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</si>
  <si>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</si>
  <si>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</si>
  <si>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</si>
  <si>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</si>
  <si>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</si>
  <si>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</si>
  <si>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</si>
  <si>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</si>
  <si>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</si>
  <si>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</si>
  <si>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</si>
  <si>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</si>
  <si>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</si>
  <si>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</si>
  <si>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</si>
  <si>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</si>
  <si>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</si>
  <si>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</si>
  <si>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</si>
  <si>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</si>
  <si>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</si>
  <si>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</si>
  <si>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</si>
  <si>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</si>
  <si>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</si>
  <si>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</si>
  <si>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</si>
  <si>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</si>
  <si>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</si>
  <si>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</si>
  <si>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</si>
  <si>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</si>
  <si>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</si>
  <si>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</si>
  <si>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</si>
  <si>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</si>
  <si>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</si>
  <si>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</si>
  <si>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</si>
  <si>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</si>
  <si>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</si>
  <si>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</si>
  <si>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</si>
  <si>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</si>
  <si>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</si>
  <si>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</si>
  <si>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</si>
  <si>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</si>
  <si>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</si>
  <si>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</si>
  <si>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</si>
  <si>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</si>
  <si>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</si>
  <si>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</si>
  <si>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</si>
  <si>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</si>
  <si>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</si>
  <si>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</si>
  <si>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</si>
  <si>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</si>
  <si>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</si>
  <si>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</si>
  <si>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</si>
  <si>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</si>
  <si>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</si>
  <si>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</si>
  <si>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</si>
  <si>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</si>
  <si>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</si>
  <si>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</si>
  <si>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</si>
  <si>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</si>
  <si>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</si>
  <si>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</si>
  <si>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</si>
  <si>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</si>
  <si>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</si>
  <si>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</si>
  <si>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</si>
  <si>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</si>
  <si>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</si>
  <si>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</si>
  <si>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</si>
  <si>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</si>
  <si>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</si>
  <si>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</si>
  <si>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</si>
  <si>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</si>
  <si>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</si>
  <si>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</si>
  <si>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</si>
  <si>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</si>
  <si>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</si>
  <si>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</si>
  <si>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</si>
  <si>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</si>
  <si>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</si>
  <si>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</si>
  <si>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</si>
  <si>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</si>
  <si>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</si>
  <si>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</si>
  <si>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</si>
  <si>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</si>
  <si>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</si>
  <si>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</si>
  <si>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</si>
  <si>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</si>
  <si>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</si>
  <si>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</si>
  <si>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</si>
  <si>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</si>
  <si>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</si>
  <si>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</si>
  <si>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</si>
  <si>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</si>
  <si>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</si>
  <si>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</si>
  <si>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</si>
  <si>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</si>
  <si>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</si>
  <si>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</si>
  <si>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</si>
  <si>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</si>
  <si>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</si>
  <si>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</si>
  <si>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</si>
  <si>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</si>
  <si>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</si>
  <si>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</si>
  <si>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</si>
  <si>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</si>
  <si>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</si>
  <si>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</si>
  <si>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</si>
  <si>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</si>
  <si>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</si>
  <si>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</si>
  <si>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</si>
  <si>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</si>
  <si>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</si>
  <si>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</si>
  <si>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</si>
  <si>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</si>
  <si>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</si>
  <si>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</si>
  <si>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</si>
  <si>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</si>
  <si>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</si>
  <si>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</si>
  <si>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</si>
  <si>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</si>
  <si>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</si>
  <si>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</si>
  <si>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</si>
  <si>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</si>
  <si>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</si>
  <si>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</si>
  <si>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</si>
  <si>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</si>
  <si>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</si>
  <si>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</si>
  <si>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</si>
  <si>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</si>
  <si>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</si>
  <si>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</si>
  <si>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</si>
  <si>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</si>
  <si>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</si>
  <si>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</si>
  <si>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</si>
  <si>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</si>
  <si>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</si>
  <si>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</si>
  <si>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</si>
  <si>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</si>
  <si>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</si>
  <si>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</si>
  <si>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</si>
  <si>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</si>
  <si>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</si>
  <si>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</si>
  <si>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</si>
  <si>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</si>
  <si>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</si>
  <si>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</si>
  <si>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</si>
  <si>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</si>
  <si>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</si>
  <si>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</si>
  <si>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</si>
  <si>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</si>
  <si>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</si>
  <si>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</si>
  <si>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</si>
  <si>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</si>
  <si>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</si>
  <si>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</si>
  <si>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</si>
  <si>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</si>
  <si>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</si>
  <si>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</si>
  <si>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</si>
  <si>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</si>
  <si>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</si>
  <si>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</si>
  <si>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</si>
  <si>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</si>
  <si>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</si>
  <si>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</si>
  <si>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</si>
  <si>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</si>
  <si>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</si>
  <si>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</si>
  <si>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</si>
  <si>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</si>
  <si>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</si>
  <si>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</si>
  <si>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</si>
  <si>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</si>
  <si>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</si>
  <si>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</si>
  <si>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</si>
  <si>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</si>
  <si>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</si>
  <si>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</si>
  <si>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</si>
  <si>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</si>
  <si>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</si>
  <si>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</si>
  <si>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</si>
  <si>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</si>
  <si>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</si>
  <si>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</si>
  <si>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</si>
  <si>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</si>
  <si>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</si>
  <si>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</si>
  <si>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</si>
  <si>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</si>
  <si>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</si>
  <si>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</si>
  <si>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</si>
  <si>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</si>
  <si>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</si>
  <si>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</si>
  <si>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</si>
  <si>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</si>
  <si>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</si>
  <si>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</si>
  <si>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</si>
  <si>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</si>
  <si>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</si>
  <si>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</si>
  <si>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</si>
  <si>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</si>
  <si>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</si>
  <si>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</si>
  <si>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</si>
  <si>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</si>
  <si>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</si>
  <si>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</si>
  <si>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</si>
  <si>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</si>
  <si>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</si>
  <si>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</si>
  <si>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</si>
  <si>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</si>
  <si>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</si>
  <si>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</si>
  <si>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</si>
  <si>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</si>
  <si>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</si>
  <si>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</si>
  <si>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</si>
  <si>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</si>
  <si>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</si>
  <si>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</si>
  <si>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</si>
  <si>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</si>
  <si>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</si>
  <si>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</si>
  <si>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</si>
  <si>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</si>
  <si>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</si>
  <si>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</si>
  <si>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</si>
  <si>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</si>
  <si>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</si>
  <si>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</si>
  <si>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</si>
  <si>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</si>
  <si>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</si>
  <si>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</si>
  <si>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</si>
  <si>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</si>
  <si>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</si>
  <si>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</si>
  <si>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</si>
  <si>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</si>
  <si>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</si>
  <si>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</si>
  <si>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</si>
  <si>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</si>
  <si>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</si>
  <si>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</si>
  <si>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</si>
  <si>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</si>
  <si>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</si>
  <si>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</si>
  <si>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</si>
  <si>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</si>
  <si>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</si>
  <si>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</si>
  <si>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</si>
  <si>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</si>
  <si>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</si>
  <si>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</si>
  <si>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</si>
  <si>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</si>
  <si>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</si>
  <si>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</si>
  <si>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</si>
  <si>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</si>
  <si>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</si>
  <si>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</si>
  <si>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</si>
  <si>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</si>
  <si>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</si>
  <si>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</si>
  <si>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</si>
  <si>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</si>
  <si>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</si>
  <si>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</si>
  <si>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</si>
  <si>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</si>
  <si>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</si>
  <si>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</si>
  <si>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</si>
  <si>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</si>
  <si>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</si>
  <si>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</si>
  <si>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</si>
  <si>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</si>
  <si>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</si>
  <si>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</si>
  <si>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</si>
  <si>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</si>
  <si>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</si>
  <si>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</si>
  <si>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</si>
  <si>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</si>
  <si>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</si>
  <si>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</si>
  <si>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</si>
  <si>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</si>
  <si>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</si>
  <si>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</si>
  <si>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</si>
  <si>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</si>
  <si>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</si>
  <si>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</si>
  <si>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</si>
  <si>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</si>
  <si>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</si>
  <si>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</si>
  <si>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</si>
  <si>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</si>
  <si>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</si>
  <si>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</si>
  <si>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</si>
  <si>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</si>
  <si>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</si>
  <si>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</si>
  <si>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</si>
  <si>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</si>
  <si>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</si>
  <si>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</si>
  <si>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</si>
  <si>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</si>
  <si>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</si>
  <si>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</si>
  <si>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</si>
  <si>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</si>
  <si>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</si>
  <si>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</si>
  <si>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</si>
  <si>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</si>
  <si>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</si>
  <si>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</si>
  <si>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</si>
  <si>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</si>
  <si>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</si>
  <si>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</si>
  <si>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</si>
  <si>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</si>
  <si>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</si>
  <si>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</si>
  <si>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</si>
  <si>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</si>
  <si>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</si>
  <si>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</si>
  <si>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</si>
  <si>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</si>
  <si>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</si>
  <si>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</si>
  <si>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</si>
  <si>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</si>
  <si>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</si>
  <si>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</si>
  <si>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</si>
  <si>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</si>
  <si>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</si>
  <si>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</si>
  <si>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</si>
  <si>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</si>
  <si>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</si>
  <si>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</si>
  <si>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</si>
  <si>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</si>
  <si>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</si>
  <si>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</si>
  <si>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</si>
  <si>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</si>
  <si>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</si>
  <si>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</si>
  <si>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</si>
  <si>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</si>
  <si>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</si>
  <si>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</si>
  <si>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</si>
  <si>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</si>
  <si>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</si>
  <si>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</si>
  <si>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</si>
  <si>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</si>
  <si>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</si>
  <si>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</si>
  <si>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</si>
  <si>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</si>
  <si>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</si>
  <si>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</si>
  <si>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</si>
  <si>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</si>
  <si>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</si>
  <si>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</si>
  <si>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</si>
  <si>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</si>
  <si>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</si>
  <si>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</si>
  <si>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</si>
  <si>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</si>
  <si>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</si>
  <si>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</si>
  <si>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</si>
  <si>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</si>
  <si>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</si>
  <si>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</si>
  <si>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</si>
  <si>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</si>
  <si>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</si>
  <si>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</si>
  <si>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</si>
  <si>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</si>
  <si>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</si>
  <si>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</si>
  <si>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</si>
  <si>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</si>
  <si>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</si>
  <si>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</si>
  <si>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</si>
  <si>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</si>
  <si>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</si>
  <si>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</si>
  <si>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</si>
  <si>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</si>
  <si>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</si>
  <si>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</si>
  <si>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</si>
  <si>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</si>
  <si>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</si>
  <si>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</si>
  <si>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</si>
  <si>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</si>
  <si>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</si>
  <si>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</si>
  <si>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</si>
  <si>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</si>
  <si>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</si>
  <si>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</si>
  <si>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</si>
  <si>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</si>
  <si>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</si>
  <si>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</si>
  <si>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</si>
  <si>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</si>
  <si>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</si>
  <si>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</si>
  <si>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</si>
  <si>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</si>
  <si>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</si>
  <si>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</si>
  <si>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</si>
  <si>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</si>
  <si>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</si>
  <si>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</si>
  <si>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</si>
  <si>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</si>
  <si>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</si>
  <si>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</si>
  <si>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</si>
  <si>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</si>
  <si>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</si>
  <si>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</si>
  <si>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</si>
  <si>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</si>
  <si>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</si>
  <si>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</si>
  <si>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</si>
  <si>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</si>
  <si>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</si>
  <si>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</si>
  <si>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</si>
  <si>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</si>
  <si>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</si>
  <si>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</si>
  <si>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</si>
  <si>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</si>
  <si>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</si>
  <si>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</si>
  <si>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</si>
  <si>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</si>
  <si>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</si>
  <si>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</si>
  <si>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</si>
  <si>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</si>
  <si>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</si>
  <si>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</si>
  <si>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</si>
  <si>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</si>
  <si>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</si>
  <si>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</si>
  <si>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</si>
  <si>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</si>
  <si>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</si>
  <si>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</si>
  <si>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</si>
  <si>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</si>
  <si>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</si>
  <si>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</si>
  <si>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</si>
  <si>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</si>
  <si>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</si>
  <si>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</si>
  <si>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</si>
  <si>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</si>
  <si>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</si>
  <si>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</si>
  <si>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</si>
  <si>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</si>
  <si>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</si>
  <si>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</si>
  <si>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</si>
  <si>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</si>
  <si>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</si>
  <si>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</si>
  <si>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</si>
  <si>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</si>
  <si>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</si>
  <si>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</si>
  <si>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</si>
  <si>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</si>
  <si>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</si>
  <si>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</si>
  <si>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</si>
  <si>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</si>
  <si>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</si>
  <si>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</si>
  <si>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</si>
  <si>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</si>
  <si>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</si>
  <si>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</si>
  <si>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</si>
  <si>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</si>
  <si>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</si>
  <si>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</si>
  <si>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</si>
  <si>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</si>
  <si>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</si>
  <si>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</si>
  <si>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</si>
  <si>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</si>
  <si>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</si>
  <si>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</si>
  <si>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</si>
  <si>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</si>
  <si>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</si>
  <si>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</si>
  <si>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</si>
  <si>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</si>
  <si>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</si>
  <si>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</si>
  <si>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</si>
  <si>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</si>
  <si>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</si>
  <si>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</si>
  <si>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</si>
  <si>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</si>
  <si>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</si>
  <si>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</si>
  <si>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</si>
  <si>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</si>
  <si>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</si>
  <si>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</si>
  <si>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</si>
  <si>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</si>
  <si>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</si>
  <si>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</si>
  <si>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</si>
  <si>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</si>
  <si>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</si>
  <si>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</si>
  <si>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</si>
  <si>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</si>
  <si>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</si>
  <si>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</si>
  <si>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</si>
  <si>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</si>
  <si>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</si>
  <si>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</si>
  <si>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</si>
  <si>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</si>
  <si>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</si>
  <si>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</si>
  <si>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</si>
  <si>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</si>
  <si>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</si>
  <si>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</si>
  <si>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</si>
  <si>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</si>
  <si>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</si>
  <si>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</si>
  <si>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</si>
  <si>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</si>
  <si>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</si>
  <si>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</si>
  <si>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</si>
  <si>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</si>
  <si>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</si>
  <si>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</si>
  <si>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</si>
  <si>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</si>
  <si>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</si>
  <si>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</si>
  <si>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</si>
  <si>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</si>
  <si>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</si>
  <si>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</si>
  <si>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</si>
  <si>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</si>
  <si>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</si>
  <si>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</si>
  <si>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</si>
  <si>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</si>
  <si>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</si>
  <si>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</si>
  <si>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</si>
  <si>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</si>
  <si>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</si>
  <si>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</si>
  <si>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</si>
  <si>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</si>
  <si>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</si>
  <si>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</si>
  <si>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</si>
  <si>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</si>
  <si>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</si>
  <si>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</si>
  <si>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</si>
  <si>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</si>
  <si>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</si>
  <si>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</si>
  <si>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</si>
  <si>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</si>
  <si>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</si>
  <si>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</si>
  <si>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</si>
  <si>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</si>
  <si>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</si>
  <si>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</si>
  <si>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</si>
  <si>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</si>
  <si>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</si>
  <si>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</si>
  <si>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</si>
  <si>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</si>
  <si>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</si>
  <si>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</si>
  <si>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</si>
  <si>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</si>
  <si>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</si>
  <si>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</si>
  <si>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</si>
  <si>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</si>
  <si>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</si>
  <si>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</si>
  <si>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</si>
  <si>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</si>
  <si>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</si>
  <si>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</si>
  <si>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</si>
  <si>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</si>
  <si>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</si>
  <si>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</si>
  <si>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</si>
  <si>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</si>
  <si>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</si>
  <si>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</si>
  <si>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</si>
  <si>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</si>
  <si>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</si>
  <si>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</si>
  <si>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</si>
  <si>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</si>
  <si>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</si>
  <si>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</si>
  <si>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</si>
  <si>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</si>
  <si>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</si>
  <si>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</si>
  <si>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</si>
  <si>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</si>
  <si>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</si>
  <si>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</si>
  <si>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</si>
  <si>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</si>
  <si>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</si>
  <si>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</si>
  <si>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</si>
  <si>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</si>
  <si>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</si>
  <si>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</si>
  <si>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</si>
  <si>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</si>
  <si>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</si>
  <si>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</si>
  <si>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</si>
  <si>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</si>
  <si>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</si>
  <si>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</si>
  <si>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</si>
  <si>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</si>
  <si>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</si>
  <si>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</si>
  <si>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</si>
  <si>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</si>
  <si>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</si>
  <si>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</si>
  <si>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</si>
  <si>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</si>
  <si>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</si>
  <si>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</si>
  <si>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</si>
  <si>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</si>
  <si>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</si>
  <si>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</si>
  <si>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</si>
  <si>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</si>
  <si>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</si>
  <si>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</si>
  <si>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</si>
  <si>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</si>
  <si>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</si>
  <si>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</si>
  <si>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</si>
  <si>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</si>
  <si>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</si>
  <si>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</si>
  <si>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</si>
  <si>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</si>
  <si>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</si>
  <si>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</si>
  <si>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</si>
  <si>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</si>
  <si>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</si>
  <si>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</si>
  <si>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</si>
  <si>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</si>
  <si>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</si>
  <si>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</si>
  <si>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</si>
  <si>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</si>
  <si>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</si>
  <si>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</si>
  <si>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</si>
  <si>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</si>
  <si>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</si>
  <si>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</si>
  <si>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</si>
  <si>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</si>
  <si>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</si>
  <si>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</si>
  <si>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</si>
  <si>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</si>
  <si>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</si>
  <si>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</si>
  <si>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</si>
  <si>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</si>
  <si>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</si>
  <si>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</si>
  <si>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</si>
  <si>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</si>
  <si>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</si>
  <si>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</si>
  <si>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</si>
  <si>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</si>
  <si>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</si>
  <si>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</si>
  <si>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</si>
  <si>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</si>
  <si>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</si>
  <si>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</si>
  <si>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</si>
  <si>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</si>
  <si>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</si>
  <si>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</si>
  <si>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</si>
  <si>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</si>
  <si>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</si>
  <si>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</si>
  <si>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</si>
  <si>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</si>
  <si>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</si>
  <si>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</si>
  <si>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</si>
  <si>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</si>
  <si>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</si>
  <si>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</si>
  <si>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</si>
  <si>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</si>
  <si>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</si>
  <si>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</si>
  <si>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</si>
  <si>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</si>
  <si>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</si>
  <si>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</si>
  <si>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</si>
  <si>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</si>
  <si>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</si>
  <si>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</si>
  <si>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</si>
  <si>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</si>
  <si>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</si>
  <si>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</si>
  <si>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</si>
  <si>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</si>
  <si>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</si>
  <si>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</si>
  <si>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</si>
  <si>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</si>
  <si>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</si>
  <si>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</si>
  <si>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</si>
  <si>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</si>
  <si>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</si>
  <si>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</si>
  <si>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</si>
  <si>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</si>
  <si>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</si>
  <si>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</si>
  <si>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</si>
  <si>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</si>
  <si>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</si>
  <si>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</si>
  <si>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</si>
  <si>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</si>
  <si>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</si>
  <si>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</si>
  <si>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</si>
  <si>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</si>
  <si>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</si>
  <si>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</si>
  <si>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</si>
  <si>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</si>
  <si>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</si>
  <si>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</si>
  <si>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</si>
  <si>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</si>
  <si>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</si>
  <si>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</si>
  <si>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</si>
  <si>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</si>
  <si>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</si>
  <si>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</si>
  <si>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</si>
  <si>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</si>
  <si>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</si>
  <si>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</si>
  <si>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</si>
  <si>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</si>
  <si>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</si>
  <si>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</si>
  <si>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</si>
  <si>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</si>
  <si>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</si>
  <si>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</si>
  <si>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</si>
  <si>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</si>
  <si>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</si>
  <si>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</si>
  <si>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</si>
  <si>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</si>
  <si>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</si>
  <si>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</si>
  <si>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</si>
  <si>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</si>
  <si>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</si>
  <si>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</si>
  <si>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</si>
  <si>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</si>
  <si>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</si>
  <si>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</si>
  <si>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</si>
  <si>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</si>
  <si>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</si>
  <si>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</si>
  <si>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</si>
  <si>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</si>
  <si>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</si>
  <si>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</si>
  <si>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</si>
  <si>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</si>
  <si>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</si>
  <si>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</si>
  <si>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</si>
  <si>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</si>
  <si>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</si>
  <si>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</si>
  <si>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</si>
  <si>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</si>
  <si>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</si>
  <si>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</si>
  <si>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</si>
  <si>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</si>
  <si>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</si>
  <si>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</si>
  <si>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</si>
  <si>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</si>
  <si>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</si>
  <si>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</si>
  <si>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</si>
  <si>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</si>
  <si>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</si>
  <si>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</si>
  <si>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</si>
  <si>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</si>
  <si>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</si>
  <si>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</si>
  <si>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</si>
  <si>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</si>
  <si>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</si>
  <si>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</si>
  <si>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</si>
  <si>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</si>
  <si>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</si>
  <si>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</si>
  <si>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</si>
  <si>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</si>
  <si>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</si>
  <si>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</si>
  <si>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</si>
  <si>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</si>
  <si>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</si>
  <si>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</si>
  <si>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</si>
  <si>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</si>
  <si>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</si>
  <si>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</si>
  <si>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</si>
  <si>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</si>
  <si>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</si>
  <si>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</si>
  <si>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</si>
  <si>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</si>
  <si>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</si>
  <si>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</si>
  <si>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</si>
  <si>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</si>
  <si>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</si>
  <si>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</si>
  <si>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</si>
  <si>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</si>
  <si>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</si>
  <si>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</si>
  <si>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</si>
  <si>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</si>
  <si>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</si>
  <si>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</si>
  <si>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</si>
  <si>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</si>
  <si>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</si>
  <si>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</si>
  <si>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</si>
  <si>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</si>
  <si>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</si>
  <si>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</si>
  <si>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</si>
  <si>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</si>
  <si>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</si>
  <si>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</si>
  <si>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</si>
  <si>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</si>
  <si>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</si>
  <si>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</si>
  <si>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</si>
  <si>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</si>
  <si>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</si>
  <si>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</si>
  <si>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</si>
  <si>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</si>
  <si>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</si>
  <si>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</si>
  <si>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</si>
  <si>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</si>
  <si>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</si>
  <si>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</si>
  <si>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</si>
  <si>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</si>
  <si>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</si>
  <si>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</si>
  <si>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</si>
  <si>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</si>
  <si>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</si>
  <si>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</si>
  <si>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</si>
  <si>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</si>
  <si>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</si>
  <si>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</si>
  <si>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</si>
  <si>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</si>
  <si>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</si>
  <si>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</si>
  <si>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</si>
  <si>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</si>
  <si>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</si>
  <si>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</si>
  <si>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</si>
  <si>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</si>
  <si>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</si>
  <si>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</si>
  <si>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</si>
  <si>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</si>
  <si>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</si>
  <si>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</si>
  <si>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</si>
  <si>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</si>
  <si>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</si>
  <si>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</si>
  <si>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</si>
  <si>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</si>
  <si>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</si>
  <si>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</si>
  <si>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</si>
  <si>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</si>
  <si>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</si>
  <si>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</si>
  <si>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</si>
  <si>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</si>
  <si>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</si>
  <si>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</si>
  <si>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</si>
  <si>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</si>
  <si>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</si>
  <si>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</si>
  <si>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</si>
  <si>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</si>
  <si>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</si>
  <si>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</si>
  <si>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</si>
  <si>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</si>
  <si>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</si>
  <si>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</si>
  <si>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</si>
  <si>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</si>
  <si>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</si>
  <si>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</si>
  <si>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</si>
  <si>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</si>
  <si>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</si>
  <si>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</si>
  <si>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</si>
  <si>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</si>
  <si>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</si>
  <si>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</si>
  <si>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</si>
  <si>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</si>
  <si>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</si>
  <si>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</si>
  <si>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</si>
  <si>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</si>
  <si>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</si>
  <si>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</si>
  <si>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</si>
  <si>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</si>
  <si>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</si>
  <si>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</si>
  <si>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</si>
  <si>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</si>
  <si>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</si>
  <si>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</si>
  <si>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</si>
  <si>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</si>
  <si>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</si>
  <si>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</si>
  <si>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</si>
  <si>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</si>
  <si>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</si>
  <si>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</si>
  <si>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</si>
  <si>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</si>
  <si>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</si>
  <si>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</si>
  <si>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</si>
  <si>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</si>
  <si>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</si>
  <si>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</si>
  <si>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</si>
  <si>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</si>
  <si>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</si>
  <si>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</si>
  <si>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</si>
  <si>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</si>
  <si>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</si>
  <si>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</si>
  <si>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</si>
  <si>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</si>
  <si>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</si>
  <si>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</si>
  <si>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</si>
  <si>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</si>
  <si>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</si>
  <si>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</si>
  <si>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</si>
  <si>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</si>
  <si>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</si>
  <si>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</si>
  <si>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</si>
  <si>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</si>
  <si>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</si>
  <si>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</si>
  <si>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</si>
  <si>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</si>
  <si>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</si>
  <si>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</si>
  <si>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</si>
  <si>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</si>
  <si>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</si>
  <si>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</si>
  <si>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</si>
  <si>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</si>
  <si>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</si>
  <si>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</si>
  <si>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</si>
  <si>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</si>
  <si>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</si>
  <si>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</si>
  <si>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</si>
  <si>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</si>
  <si>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</si>
  <si>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</si>
  <si>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</si>
  <si>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</si>
  <si>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</si>
  <si>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</si>
  <si>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</si>
  <si>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</si>
  <si>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</si>
  <si>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</si>
  <si>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</si>
  <si>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</si>
  <si>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</si>
  <si>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</si>
  <si>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</si>
  <si>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</si>
  <si>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</si>
  <si>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</si>
  <si>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</si>
  <si>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</si>
  <si>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</si>
  <si>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</si>
  <si>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</si>
  <si>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</si>
  <si>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</si>
  <si>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</si>
  <si>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</si>
  <si>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</si>
  <si>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</si>
  <si>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</si>
  <si>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</si>
  <si>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</si>
  <si>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</si>
  <si>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</si>
  <si>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</si>
  <si>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</si>
  <si>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</si>
  <si>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</si>
  <si>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</si>
  <si>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</si>
  <si>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</si>
  <si>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</si>
  <si>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</si>
  <si>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</si>
  <si>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</si>
  <si>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</si>
  <si>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</si>
  <si>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</si>
  <si>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</si>
  <si>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</si>
  <si>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</si>
  <si>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</si>
  <si>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</si>
  <si>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</si>
  <si>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</si>
  <si>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</si>
  <si>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</si>
  <si>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</si>
  <si>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</si>
  <si>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</si>
  <si>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</si>
  <si>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</si>
  <si>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</si>
  <si>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</si>
  <si>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</si>
  <si>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</si>
  <si>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</si>
  <si>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</si>
  <si>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</si>
  <si>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</si>
  <si>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</si>
  <si>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</si>
  <si>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</si>
  <si>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</si>
  <si>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</si>
  <si>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</si>
  <si>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</si>
  <si>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</si>
  <si>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</si>
  <si>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</si>
  <si>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</si>
  <si>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</si>
  <si>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</si>
  <si>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</si>
  <si>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</si>
  <si>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</si>
  <si>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</si>
  <si>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</si>
  <si>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</si>
  <si>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</si>
  <si>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</si>
  <si>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</si>
  <si>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</si>
  <si>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</si>
  <si>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</si>
  <si>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</si>
  <si>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</si>
  <si>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</si>
  <si>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</si>
  <si>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</si>
  <si>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</si>
  <si>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</si>
  <si>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</si>
  <si>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</si>
  <si>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</si>
  <si>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</si>
  <si>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</si>
  <si>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</si>
  <si>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</si>
  <si>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</si>
  <si>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</si>
  <si>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</si>
  <si>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</si>
  <si>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</si>
  <si>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</si>
  <si>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</si>
  <si>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</si>
  <si>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</si>
  <si>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</si>
  <si>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</si>
  <si>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</si>
  <si>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</si>
  <si>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</si>
  <si>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</si>
  <si>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</si>
  <si>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</si>
  <si>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</si>
  <si>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</si>
  <si>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</si>
  <si>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</si>
  <si>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</si>
  <si>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</si>
  <si>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</si>
  <si>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</si>
  <si>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</si>
  <si>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</si>
  <si>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</si>
  <si>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</si>
  <si>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</si>
  <si>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</si>
  <si>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</si>
  <si>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</si>
  <si>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</si>
  <si>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</si>
  <si>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</si>
  <si>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</si>
  <si>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</si>
  <si>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</si>
  <si>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</si>
  <si>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</si>
  <si>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</si>
  <si>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</si>
  <si>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</si>
  <si>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</si>
  <si>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</si>
  <si>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</si>
  <si>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</si>
  <si>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</si>
  <si>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</si>
  <si>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</si>
  <si>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</si>
  <si>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</si>
  <si>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</si>
  <si>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</si>
  <si>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</si>
  <si>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</si>
  <si>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</si>
  <si>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</si>
  <si>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</si>
  <si>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</si>
  <si>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</si>
  <si>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</si>
  <si>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</si>
  <si>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</si>
  <si>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</si>
  <si>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</si>
  <si>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</si>
  <si>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</si>
  <si>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</si>
  <si>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</si>
  <si>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</si>
  <si>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</si>
  <si>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</si>
  <si>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</si>
  <si>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</si>
  <si>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</si>
  <si>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</si>
  <si>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</si>
  <si>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</si>
  <si>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</si>
  <si>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</si>
  <si>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</si>
  <si>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</si>
  <si>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</si>
  <si>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</si>
  <si>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</si>
  <si>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</si>
  <si>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</si>
  <si>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</si>
  <si>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</si>
  <si>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</si>
  <si>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</si>
  <si>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</si>
  <si>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</si>
  <si>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</si>
  <si>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</si>
  <si>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</si>
  <si>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</si>
  <si>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</si>
  <si>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</si>
  <si>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</si>
  <si>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</si>
  <si>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</si>
  <si>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</si>
  <si>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</si>
  <si>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</si>
  <si>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</si>
  <si>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</si>
  <si>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</si>
  <si>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</si>
  <si>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</si>
  <si>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</si>
  <si>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</si>
  <si>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</si>
  <si>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</si>
  <si>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</si>
  <si>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</si>
  <si>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</si>
  <si>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</si>
  <si>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</si>
  <si>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</si>
  <si>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</si>
  <si>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</si>
  <si>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</si>
  <si>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</si>
  <si>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</si>
  <si>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</si>
  <si>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</si>
  <si>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</si>
  <si>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</si>
  <si>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</si>
  <si>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</si>
  <si>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</si>
  <si>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</si>
  <si>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</si>
  <si>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</si>
  <si>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</si>
  <si>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</si>
  <si>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</si>
  <si>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</si>
  <si>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</si>
  <si>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</si>
  <si>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</si>
  <si>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</si>
  <si>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</si>
  <si>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</si>
  <si>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</si>
  <si>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</si>
  <si>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</si>
  <si>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</si>
  <si>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</si>
  <si>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</si>
  <si>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</si>
  <si>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</si>
  <si>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</si>
  <si>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</si>
  <si>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</si>
  <si>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</si>
  <si>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</si>
  <si>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</si>
  <si>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</si>
  <si>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</si>
  <si>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</si>
  <si>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</si>
  <si>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</si>
  <si>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</si>
  <si>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</si>
  <si>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</si>
  <si>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</si>
  <si>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</si>
  <si>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</si>
  <si>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</si>
  <si>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</si>
  <si>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</si>
  <si>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</si>
  <si>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</si>
  <si>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</si>
  <si>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</si>
  <si>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</si>
  <si>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</si>
  <si>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</si>
  <si>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</si>
  <si>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</si>
  <si>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</si>
  <si>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</si>
  <si>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</si>
  <si>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</si>
  <si>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</si>
  <si>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</si>
  <si>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</si>
  <si>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</si>
  <si>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</si>
  <si>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</si>
  <si>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</si>
  <si>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</si>
  <si>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</si>
  <si>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</si>
  <si>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</si>
  <si>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</si>
  <si>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</si>
  <si>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</si>
  <si>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</si>
  <si>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</si>
  <si>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</si>
  <si>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</si>
  <si>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</si>
  <si>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</si>
  <si>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</si>
  <si>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</si>
  <si>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</si>
  <si>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</si>
  <si>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</si>
  <si>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</si>
  <si>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</si>
  <si>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</si>
  <si>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</si>
  <si>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</si>
  <si>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</si>
  <si>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</si>
  <si>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</si>
  <si>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</si>
  <si>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</si>
  <si>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</si>
  <si>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</si>
  <si>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</si>
  <si>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</si>
  <si>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</si>
  <si>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</si>
  <si>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</si>
  <si>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</si>
  <si>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</si>
  <si>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</si>
  <si>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</si>
  <si>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</si>
  <si>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</si>
  <si>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</si>
  <si>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</si>
  <si>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</si>
  <si>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</si>
  <si>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</si>
  <si>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</si>
  <si>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</si>
  <si>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</si>
  <si>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</si>
  <si>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</si>
  <si>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</si>
  <si>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</si>
  <si>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</si>
  <si>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</si>
  <si>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</si>
  <si>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</si>
  <si>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</si>
  <si>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</si>
  <si>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</si>
  <si>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</si>
  <si>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</si>
  <si>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</si>
  <si>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</si>
  <si>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</si>
  <si>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</si>
  <si>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</si>
  <si>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</si>
  <si>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</si>
  <si>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</si>
  <si>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</si>
  <si>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</si>
  <si>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</si>
  <si>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</si>
  <si>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</si>
  <si>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</si>
  <si>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</si>
  <si>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</si>
  <si>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</si>
  <si>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</si>
  <si>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</si>
  <si>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</si>
  <si>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</si>
  <si>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</si>
  <si>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</si>
  <si>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</si>
  <si>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</si>
  <si>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</si>
  <si>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</si>
  <si>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</si>
  <si>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</si>
  <si>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</si>
  <si>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</si>
  <si>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</si>
  <si>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</si>
  <si>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</si>
  <si>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</si>
  <si>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</si>
  <si>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</si>
  <si>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</si>
  <si>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</si>
  <si>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</si>
  <si>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</si>
  <si>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</si>
  <si>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</si>
  <si>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</si>
  <si>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</si>
  <si>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</si>
  <si>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</si>
  <si>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</si>
  <si>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</si>
  <si>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</si>
  <si>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</si>
  <si>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</si>
  <si>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</si>
  <si>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</si>
  <si>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</si>
  <si>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</si>
  <si>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</si>
  <si>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</si>
  <si>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</si>
  <si>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</si>
  <si>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</si>
  <si>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</si>
  <si>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</si>
  <si>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</si>
  <si>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</si>
  <si>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</si>
  <si>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</si>
  <si>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</si>
  <si>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</si>
  <si>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</si>
  <si>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</si>
  <si>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</si>
  <si>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</si>
  <si>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</si>
  <si>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</si>
  <si>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</si>
  <si>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</si>
  <si>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</si>
  <si>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</si>
  <si>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</si>
  <si>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</si>
  <si>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</si>
  <si>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</si>
  <si>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</si>
  <si>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</si>
  <si>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</si>
  <si>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</si>
  <si>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</si>
  <si>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</si>
  <si>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</si>
  <si>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</si>
  <si>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</si>
  <si>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</si>
  <si>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</si>
  <si>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</si>
  <si>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</si>
  <si>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</si>
  <si>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</si>
  <si>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</si>
  <si>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</si>
  <si>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</si>
  <si>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</si>
  <si>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</si>
  <si>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</si>
  <si>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</si>
  <si>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</si>
  <si>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</si>
  <si>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</si>
  <si>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</si>
  <si>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</si>
  <si>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</si>
  <si>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</si>
  <si>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</si>
  <si>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</si>
  <si>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</si>
  <si>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</si>
  <si>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</si>
  <si>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</si>
  <si>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</si>
  <si>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</si>
  <si>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</si>
  <si>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</si>
  <si>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</si>
  <si>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</si>
  <si>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</si>
  <si>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</si>
  <si>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</si>
  <si>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</si>
  <si>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</si>
  <si>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</si>
  <si>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</si>
  <si>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</si>
  <si>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</si>
  <si>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</si>
  <si>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</si>
  <si>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</si>
  <si>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</si>
  <si>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</si>
  <si>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</si>
  <si>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</si>
  <si>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</si>
  <si>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</si>
  <si>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</si>
  <si>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</si>
  <si>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</si>
  <si>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</si>
  <si>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</si>
  <si>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</si>
  <si>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</si>
  <si>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</si>
  <si>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</si>
  <si>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</si>
  <si>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</si>
  <si>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</si>
  <si>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</si>
  <si>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</si>
  <si>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</si>
  <si>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</si>
  <si>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</si>
  <si>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</si>
  <si>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</si>
  <si>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</si>
  <si>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</si>
  <si>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</si>
  <si>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</si>
  <si>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</si>
  <si>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</si>
  <si>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</si>
  <si>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</si>
  <si>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</si>
  <si>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</si>
  <si>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</si>
  <si>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</si>
  <si>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</si>
  <si>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</si>
  <si>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</si>
  <si>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</si>
  <si>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</si>
  <si>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</si>
  <si>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</si>
  <si>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</si>
  <si>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</si>
  <si>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</si>
  <si>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</si>
  <si>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</si>
  <si>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</si>
  <si>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</si>
  <si>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</si>
  <si>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</si>
  <si>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</si>
  <si>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</si>
  <si>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</si>
  <si>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</si>
  <si>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</si>
  <si>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</si>
  <si>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</si>
  <si>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</si>
  <si>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</si>
  <si>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</si>
  <si>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</si>
  <si>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</si>
  <si>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</si>
  <si>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</si>
  <si>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</si>
  <si>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</si>
  <si>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</si>
  <si>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</si>
  <si>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</si>
  <si>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</si>
  <si>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</si>
  <si>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</si>
  <si>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</si>
  <si>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</si>
  <si>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</si>
  <si>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</si>
  <si>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</si>
  <si>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</si>
  <si>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</si>
  <si>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</si>
  <si>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</si>
  <si>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</si>
  <si>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</si>
  <si>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</si>
  <si>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</si>
  <si>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</si>
  <si>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</si>
  <si>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</si>
  <si>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</si>
  <si>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</si>
  <si>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</si>
  <si>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</si>
  <si>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</si>
  <si>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</si>
  <si>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</si>
  <si>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</si>
  <si>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</si>
  <si>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</si>
  <si>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</si>
  <si>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</si>
  <si>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</si>
  <si>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</si>
  <si>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</si>
  <si>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</si>
  <si>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</si>
  <si>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</si>
  <si>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</si>
  <si>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</si>
  <si>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</si>
  <si>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</si>
  <si>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</si>
  <si>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</si>
  <si>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</si>
  <si>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</si>
  <si>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</si>
  <si>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</si>
  <si>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</si>
  <si>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</si>
  <si>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</si>
  <si>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</si>
  <si>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</si>
  <si>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</si>
  <si>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</si>
  <si>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</si>
  <si>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</si>
  <si>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</si>
  <si>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</si>
  <si>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</si>
  <si>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</si>
  <si>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</si>
  <si>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</si>
  <si>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</si>
  <si>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</si>
  <si>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</si>
  <si>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</si>
  <si>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</si>
  <si>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</si>
  <si>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</si>
  <si>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</si>
  <si>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</si>
  <si>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</si>
  <si>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</si>
  <si>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</si>
  <si>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</si>
  <si>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</si>
  <si>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</si>
  <si>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</si>
  <si>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</si>
  <si>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</si>
  <si>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</si>
  <si>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</si>
  <si>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</si>
  <si>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</si>
  <si>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</si>
  <si>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</si>
  <si>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</si>
  <si>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</si>
  <si>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</si>
  <si>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</si>
  <si>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</si>
  <si>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</si>
  <si>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</si>
  <si>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</si>
  <si>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</si>
  <si>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</si>
  <si>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</si>
  <si>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</si>
  <si>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</si>
  <si>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</si>
  <si>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</si>
  <si>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</si>
  <si>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</si>
  <si>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</si>
  <si>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</si>
  <si>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</si>
  <si>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</si>
  <si>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</si>
  <si>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</si>
  <si>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</si>
  <si>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</si>
  <si>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</si>
  <si>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</si>
  <si>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</si>
  <si>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</si>
  <si>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</si>
  <si>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</si>
  <si>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</si>
  <si>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</si>
  <si>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</si>
  <si>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</si>
  <si>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</si>
  <si>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</si>
  <si>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</si>
  <si>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</si>
  <si>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</si>
  <si>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</si>
  <si>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</si>
  <si>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</si>
  <si>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</si>
  <si>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</si>
  <si>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</si>
  <si>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</si>
  <si>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</si>
  <si>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</si>
  <si>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</si>
  <si>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</si>
  <si>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</si>
  <si>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</si>
  <si>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</si>
  <si>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</si>
  <si>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</si>
  <si>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</si>
  <si>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</si>
  <si>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</si>
  <si>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</si>
  <si>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</si>
  <si>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</si>
  <si>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</si>
  <si>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</si>
  <si>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</si>
  <si>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</si>
  <si>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</si>
  <si>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</si>
  <si>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</si>
  <si>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</si>
  <si>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</si>
  <si>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</si>
  <si>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</si>
  <si>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</si>
  <si>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</si>
  <si>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</si>
  <si>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</si>
  <si>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</si>
  <si>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</si>
  <si>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</si>
  <si>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</si>
  <si>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</si>
  <si>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</si>
  <si>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</si>
  <si>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</si>
  <si>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</si>
  <si>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</si>
  <si>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</si>
  <si>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</si>
  <si>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</si>
  <si>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</si>
  <si>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</si>
  <si>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</si>
  <si>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</si>
  <si>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</si>
  <si>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</si>
  <si>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</si>
  <si>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</si>
  <si>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</si>
  <si>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</si>
  <si>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</si>
  <si>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</si>
  <si>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</si>
  <si>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</si>
  <si>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</si>
  <si>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</si>
  <si>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</si>
  <si>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</si>
  <si>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</si>
  <si>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</si>
  <si>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</si>
  <si>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</si>
  <si>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</si>
  <si>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</si>
  <si>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</si>
  <si>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</si>
  <si>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</si>
  <si>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</si>
  <si>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</si>
  <si>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</si>
  <si>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</si>
  <si>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</si>
  <si>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</si>
  <si>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</si>
  <si>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</si>
  <si>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</si>
  <si>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</si>
  <si>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</si>
  <si>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</si>
  <si>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</si>
  <si>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</si>
  <si>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</si>
  <si>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</si>
  <si>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</si>
  <si>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</si>
  <si>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</si>
  <si>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</si>
  <si>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</si>
  <si>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</si>
  <si>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</si>
  <si>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</si>
  <si>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</si>
  <si>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</si>
  <si>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</si>
  <si>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</si>
  <si>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</si>
  <si>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</si>
  <si>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</si>
  <si>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</si>
  <si>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</si>
  <si>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</si>
  <si>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</si>
  <si>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</si>
  <si>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</si>
  <si>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</si>
  <si>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</si>
  <si>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</si>
  <si>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</si>
  <si>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</si>
  <si>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</si>
  <si>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</si>
  <si>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</si>
  <si>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</si>
  <si>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</si>
  <si>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</si>
  <si>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</si>
  <si>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</si>
  <si>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</si>
  <si>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</si>
  <si>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</si>
  <si>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</si>
  <si>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</si>
  <si>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</si>
  <si>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</si>
  <si>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</si>
  <si>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</si>
  <si>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</si>
  <si>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</si>
  <si>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</si>
  <si>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</si>
  <si>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</si>
  <si>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</si>
  <si>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</si>
  <si>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</si>
  <si>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</si>
  <si>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</si>
  <si>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</si>
  <si>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</si>
  <si>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</si>
  <si>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</si>
  <si>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</si>
  <si>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</si>
  <si>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</si>
  <si>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</si>
  <si>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</si>
  <si>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</si>
  <si>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</si>
  <si>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</si>
  <si>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</si>
  <si>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</si>
  <si>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</si>
  <si>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</si>
  <si>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</si>
  <si>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</si>
  <si>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</si>
  <si>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</si>
  <si>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</si>
  <si>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</si>
  <si>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</si>
  <si>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</si>
  <si>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</si>
  <si>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</si>
  <si>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</si>
  <si>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</si>
  <si>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</si>
  <si>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</si>
  <si>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</si>
  <si>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</si>
  <si>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</si>
  <si>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</si>
  <si>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</si>
  <si>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</si>
  <si>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</si>
  <si>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</si>
  <si>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</si>
  <si>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</si>
  <si>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</si>
  <si>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</si>
  <si>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</si>
  <si>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</si>
  <si>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</si>
  <si>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</si>
  <si>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</si>
  <si>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</si>
  <si>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</si>
  <si>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</si>
  <si>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</si>
  <si>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</si>
  <si>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</si>
  <si>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</si>
  <si>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</si>
  <si>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</si>
  <si>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</si>
  <si>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</si>
  <si>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</si>
  <si>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</si>
  <si>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</si>
  <si>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</si>
  <si>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</si>
  <si>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</si>
  <si>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</si>
  <si>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</si>
  <si>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</si>
  <si>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</si>
  <si>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</si>
  <si>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</si>
  <si>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</si>
  <si>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</si>
  <si>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</si>
  <si>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</si>
  <si>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</si>
  <si>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</si>
  <si>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</si>
  <si>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</si>
  <si>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</si>
  <si>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</si>
  <si>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</si>
  <si>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</si>
  <si>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</si>
  <si>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</si>
  <si>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</si>
  <si>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</si>
  <si>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</si>
  <si>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</si>
  <si>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</si>
  <si>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</si>
  <si>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</si>
  <si>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</si>
  <si>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</si>
  <si>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</si>
  <si>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</si>
  <si>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</si>
  <si>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</si>
  <si>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</si>
  <si>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</si>
  <si>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</si>
  <si>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</si>
  <si>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</si>
  <si>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</si>
  <si>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</si>
  <si>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</si>
  <si>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</si>
  <si>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</si>
  <si>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</si>
  <si>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</si>
  <si>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</si>
  <si>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</si>
  <si>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</si>
  <si>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</si>
  <si>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</si>
  <si>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</si>
  <si>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</si>
  <si>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</si>
  <si>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</si>
  <si>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</si>
  <si>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</si>
  <si>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</si>
  <si>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</si>
  <si>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</si>
  <si>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</si>
  <si>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</si>
  <si>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</si>
  <si>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</si>
  <si>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</si>
  <si>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</si>
  <si>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</si>
  <si>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</si>
  <si>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</si>
  <si>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</si>
  <si>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</si>
  <si>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</si>
  <si>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</si>
  <si>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</si>
  <si>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</si>
  <si>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</si>
  <si>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</si>
  <si>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</si>
  <si>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</si>
  <si>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</si>
  <si>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</si>
  <si>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</si>
  <si>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</si>
  <si>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</si>
  <si>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</si>
  <si>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</si>
  <si>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</si>
  <si>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</si>
  <si>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</si>
  <si>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</si>
  <si>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</si>
  <si>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</si>
  <si>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</si>
  <si>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</si>
  <si>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</si>
  <si>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</si>
  <si>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</si>
  <si>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</si>
  <si>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</si>
  <si>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</si>
  <si>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</si>
  <si>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</si>
  <si>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</si>
  <si>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</si>
  <si>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</si>
  <si>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</si>
  <si>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</si>
  <si>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</si>
  <si>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</si>
  <si>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</si>
  <si>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</si>
  <si>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</si>
  <si>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</si>
  <si>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</si>
  <si>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</si>
  <si>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</si>
  <si>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</si>
  <si>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</si>
  <si>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</si>
  <si>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</si>
  <si>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</si>
  <si>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</si>
  <si>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</si>
  <si>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</si>
  <si>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</si>
  <si>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</si>
  <si>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</si>
  <si>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</si>
  <si>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</si>
  <si>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</si>
  <si>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</si>
  <si>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</si>
  <si>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</si>
  <si>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</si>
  <si>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</si>
  <si>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</si>
  <si>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</si>
  <si>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</si>
  <si>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</si>
  <si>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</si>
  <si>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</si>
  <si>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</si>
  <si>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</si>
  <si>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</si>
  <si>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</si>
  <si>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</si>
  <si>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</si>
  <si>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</si>
  <si>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</si>
  <si>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</si>
  <si>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</si>
  <si>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</si>
  <si>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</si>
  <si>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</si>
  <si>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</si>
  <si>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</si>
  <si>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</si>
  <si>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</si>
  <si>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</si>
  <si>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</si>
  <si>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</si>
  <si>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</si>
  <si>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</si>
  <si>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</si>
  <si>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</si>
  <si>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</si>
  <si>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</si>
  <si>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</si>
  <si>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</si>
  <si>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</si>
  <si>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</si>
  <si>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</si>
  <si>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</si>
  <si>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</si>
  <si>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</si>
  <si>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</si>
  <si>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</si>
  <si>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</si>
  <si>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</si>
  <si>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</si>
  <si>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</si>
  <si>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</si>
  <si>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</si>
  <si>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</si>
  <si>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</si>
  <si>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</si>
  <si>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</si>
  <si>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</si>
  <si>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</si>
  <si>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</si>
  <si>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</si>
  <si>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</si>
  <si>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</si>
  <si>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</si>
  <si>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</si>
  <si>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</si>
  <si>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</si>
  <si>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</si>
  <si>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</si>
  <si>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</si>
  <si>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</si>
  <si>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</si>
  <si>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</si>
  <si>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</si>
  <si>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</si>
  <si>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</si>
  <si>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</si>
  <si>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</si>
  <si>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</si>
  <si>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</si>
  <si>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</si>
  <si>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</si>
  <si>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</si>
  <si>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</si>
  <si>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</si>
  <si>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</si>
  <si>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</si>
  <si>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</si>
  <si>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</si>
  <si>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</si>
  <si>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</si>
  <si>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</si>
  <si>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</si>
  <si>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</si>
  <si>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</si>
  <si>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</si>
  <si>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</si>
  <si>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</si>
  <si>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</si>
  <si>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</si>
  <si>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</si>
  <si>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</si>
  <si>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</si>
  <si>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</si>
  <si>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</si>
  <si>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</si>
  <si>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</si>
  <si>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</si>
  <si>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</si>
  <si>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</si>
  <si>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</si>
  <si>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</si>
  <si>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</si>
  <si>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</si>
  <si>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</si>
  <si>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</si>
  <si>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</si>
  <si>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</si>
  <si>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</si>
  <si>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</si>
  <si>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</si>
  <si>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</si>
  <si>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</si>
  <si>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</si>
  <si>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</si>
  <si>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</si>
  <si>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</si>
  <si>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</si>
  <si>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</si>
  <si>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</si>
  <si>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</si>
  <si>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</si>
  <si>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</si>
  <si>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</si>
  <si>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</si>
  <si>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</si>
  <si>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</si>
  <si>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</si>
  <si>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</si>
  <si>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</si>
  <si>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</si>
  <si>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</si>
  <si>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</si>
  <si>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</si>
  <si>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</si>
  <si>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</si>
  <si>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</si>
  <si>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</si>
  <si>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</si>
  <si>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</si>
  <si>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</si>
  <si>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</si>
  <si>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</si>
  <si>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</si>
  <si>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</si>
  <si>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</si>
  <si>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</si>
  <si>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</si>
  <si>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</si>
  <si>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</si>
  <si>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</si>
  <si>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</si>
  <si>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</si>
  <si>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</si>
  <si>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</si>
  <si>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</si>
  <si>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</si>
  <si>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</si>
  <si>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</si>
  <si>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</si>
  <si>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</si>
  <si>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</si>
  <si>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</si>
  <si>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</si>
  <si>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</si>
  <si>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</si>
  <si>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</si>
  <si>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</si>
  <si>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</si>
  <si>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</si>
  <si>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</si>
  <si>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</si>
  <si>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</si>
  <si>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</si>
  <si>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</si>
  <si>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</si>
  <si>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</si>
  <si>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</si>
  <si>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</si>
  <si>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</si>
  <si>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</si>
  <si>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</si>
  <si>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</si>
  <si>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</si>
  <si>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</si>
  <si>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</si>
  <si>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</si>
  <si>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</si>
  <si>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</si>
  <si>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</si>
  <si>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</si>
  <si>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</si>
  <si>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</si>
  <si>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</si>
  <si>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</si>
  <si>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</si>
  <si>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</si>
  <si>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</si>
  <si>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</si>
  <si>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</si>
  <si>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</si>
  <si>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</si>
  <si>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</si>
  <si>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</si>
  <si>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</si>
  <si>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</si>
  <si>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</si>
  <si>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</si>
  <si>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</si>
  <si>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</si>
  <si>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</si>
  <si>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</si>
  <si>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</si>
  <si>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</si>
  <si>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</si>
  <si>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</si>
  <si>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</si>
  <si>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</si>
  <si>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</si>
  <si>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</si>
  <si>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</si>
  <si>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</si>
  <si>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</si>
  <si>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</si>
  <si>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</si>
  <si>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</si>
  <si>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</si>
  <si>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</si>
  <si>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</si>
  <si>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</si>
  <si>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</si>
  <si>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</si>
  <si>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</si>
  <si>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</si>
  <si>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</si>
  <si>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</si>
  <si>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</si>
  <si>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</si>
  <si>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</si>
  <si>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</si>
  <si>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</si>
  <si>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</si>
  <si>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</si>
  <si>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</si>
  <si>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</si>
  <si>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</si>
  <si>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</si>
  <si>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</si>
  <si>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</si>
  <si>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</si>
  <si>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</si>
  <si>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</si>
  <si>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</si>
  <si>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</si>
  <si>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</si>
  <si>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</si>
  <si>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</si>
  <si>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</si>
  <si>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</si>
  <si>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</si>
  <si>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</si>
  <si>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</si>
  <si>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</si>
  <si>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</si>
  <si>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</si>
  <si>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</si>
  <si>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</si>
  <si>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</si>
  <si>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</si>
  <si>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</si>
  <si>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</si>
  <si>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</si>
  <si>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</si>
  <si>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</si>
  <si>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</si>
  <si>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</si>
  <si>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</si>
  <si>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</si>
  <si>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</si>
  <si>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</si>
  <si>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</si>
  <si>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</si>
  <si>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</si>
  <si>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</si>
  <si>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</si>
  <si>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</si>
  <si>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</si>
  <si>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</si>
  <si>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</si>
  <si>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</si>
  <si>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</si>
  <si>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</si>
  <si>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</si>
  <si>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</si>
  <si>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</si>
  <si>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</si>
  <si>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</si>
  <si>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</si>
  <si>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</si>
  <si>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</si>
  <si>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</si>
  <si>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</si>
  <si>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</si>
  <si>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</si>
  <si>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</si>
  <si>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</si>
  <si>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</si>
  <si>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</si>
  <si>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</si>
  <si>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</si>
  <si>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</si>
  <si>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</si>
  <si>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</si>
  <si>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</si>
  <si>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</si>
  <si>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</si>
  <si>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</si>
  <si>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</si>
  <si>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</si>
  <si>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</si>
  <si>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</si>
  <si>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</si>
  <si>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</si>
  <si>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</si>
  <si>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</si>
  <si>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</si>
  <si>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</si>
  <si>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</si>
  <si>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</si>
  <si>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</si>
  <si>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</si>
  <si>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</si>
  <si>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</si>
  <si>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</si>
  <si>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</si>
  <si>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</si>
  <si>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</si>
  <si>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</si>
  <si>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</si>
  <si>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</si>
  <si>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</si>
  <si>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</si>
  <si>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</si>
  <si>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</si>
  <si>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</si>
  <si>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</si>
  <si>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</si>
  <si>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</si>
  <si>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</si>
  <si>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</si>
  <si>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</si>
  <si>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</si>
  <si>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</si>
  <si>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</si>
  <si>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</si>
  <si>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</si>
  <si>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</si>
  <si>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</si>
  <si>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</si>
  <si>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</si>
  <si>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</si>
  <si>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</si>
  <si>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</si>
  <si>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</si>
  <si>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</si>
  <si>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</si>
  <si>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</si>
  <si>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</si>
  <si>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</si>
  <si>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</si>
  <si>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</si>
  <si>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</si>
  <si>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</si>
  <si>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</si>
  <si>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</si>
  <si>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</si>
  <si>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</si>
  <si>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</si>
  <si>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</si>
  <si>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</si>
  <si>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</si>
  <si>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</si>
  <si>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</si>
  <si>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</si>
  <si>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</si>
  <si>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</si>
  <si>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</si>
  <si>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</si>
  <si>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</si>
  <si>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</si>
  <si>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</si>
  <si>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</si>
  <si>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</si>
  <si>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</si>
  <si>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</si>
  <si>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</si>
  <si>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</si>
  <si>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</si>
  <si>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</si>
  <si>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</si>
  <si>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</si>
  <si>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</si>
  <si>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</si>
  <si>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</si>
  <si>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</si>
  <si>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</si>
  <si>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</si>
  <si>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</si>
  <si>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</si>
  <si>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</si>
  <si>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</si>
  <si>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</si>
  <si>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</si>
  <si>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</si>
  <si>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</si>
  <si>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</si>
  <si>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</si>
  <si>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</si>
  <si>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</si>
  <si>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</si>
  <si>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</si>
  <si>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</si>
  <si>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</si>
  <si>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</si>
  <si>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</si>
  <si>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</si>
  <si>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</si>
  <si>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</si>
  <si>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</si>
  <si>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</si>
  <si>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</si>
  <si>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</si>
  <si>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</si>
  <si>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</si>
  <si>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</si>
  <si>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</si>
  <si>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</si>
  <si>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</si>
  <si>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</si>
  <si>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</si>
  <si>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</si>
  <si>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</si>
  <si>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</si>
  <si>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</si>
  <si>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</si>
  <si>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</si>
  <si>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</si>
  <si>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</si>
  <si>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</si>
  <si>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</si>
  <si>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</si>
  <si>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</si>
  <si>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</si>
  <si>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</si>
  <si>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</si>
  <si>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</si>
  <si>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</si>
  <si>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</si>
  <si>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</si>
  <si>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</si>
  <si>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</si>
  <si>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</si>
  <si>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</si>
  <si>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</si>
  <si>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</si>
  <si>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</si>
  <si>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</si>
  <si>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</si>
  <si>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</si>
  <si>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</si>
  <si>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</si>
  <si>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</si>
  <si>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</si>
  <si>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</si>
  <si>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</si>
  <si>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</si>
  <si>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</si>
  <si>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</si>
  <si>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</si>
  <si>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</si>
  <si>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</si>
  <si>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</si>
  <si>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</si>
  <si>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</si>
  <si>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</si>
  <si>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</si>
  <si>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</si>
  <si>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</si>
  <si>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</si>
  <si>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</si>
  <si>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</si>
  <si>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</si>
  <si>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</si>
  <si>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</si>
  <si>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</si>
  <si>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</si>
  <si>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</si>
  <si>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</si>
  <si>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</si>
  <si>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</si>
  <si>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</si>
  <si>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</si>
  <si>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</si>
  <si>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</si>
  <si>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</si>
  <si>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</si>
  <si>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</si>
  <si>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</si>
  <si>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</si>
  <si>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</si>
  <si>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</si>
  <si>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</si>
  <si>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</si>
  <si>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</si>
  <si>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</si>
  <si>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</si>
  <si>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</si>
  <si>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</si>
  <si>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</si>
  <si>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</si>
  <si>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</si>
  <si>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</si>
  <si>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</si>
  <si>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</si>
  <si>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</si>
  <si>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</si>
  <si>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</si>
  <si>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</si>
  <si>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</si>
  <si>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</si>
  <si>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</si>
  <si>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</si>
  <si>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</si>
  <si>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</si>
  <si>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</si>
  <si>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</si>
  <si>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</si>
  <si>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</si>
  <si>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</si>
  <si>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</si>
  <si>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</si>
  <si>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</si>
  <si>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</si>
  <si>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</si>
  <si>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</si>
  <si>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</si>
  <si>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</si>
  <si>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</si>
  <si>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</si>
  <si>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</si>
  <si>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</si>
  <si>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</si>
  <si>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</si>
  <si>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</si>
  <si>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</si>
  <si>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</si>
  <si>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</si>
  <si>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</si>
  <si>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</si>
  <si>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</si>
  <si>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</si>
  <si>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</si>
  <si>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</si>
  <si>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</si>
  <si>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</si>
  <si>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</si>
  <si>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</si>
  <si>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</si>
  <si>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</si>
  <si>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</si>
  <si>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</si>
  <si>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</si>
  <si>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</si>
  <si>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</si>
  <si>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</si>
  <si>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</si>
  <si>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</si>
  <si>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</si>
  <si>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</si>
  <si>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</si>
  <si>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</si>
  <si>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</si>
  <si>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</si>
  <si>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</si>
  <si>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</si>
  <si>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</si>
  <si>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</si>
  <si>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</si>
  <si>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</si>
  <si>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</si>
  <si>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</si>
  <si>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</si>
  <si>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</si>
  <si>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</si>
  <si>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</si>
  <si>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</si>
  <si>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</si>
  <si>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</si>
  <si>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</si>
  <si>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</si>
  <si>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</si>
  <si>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</si>
  <si>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</si>
  <si>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</si>
  <si>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</si>
  <si>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</si>
  <si>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</si>
  <si>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</si>
  <si>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</si>
  <si>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</si>
  <si>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</si>
  <si>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</si>
  <si>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</si>
  <si>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</si>
  <si>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</si>
  <si>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</si>
  <si>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</si>
  <si>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</si>
  <si>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</si>
  <si>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</si>
  <si>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</si>
  <si>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</si>
  <si>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</si>
  <si>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</si>
  <si>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</si>
  <si>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</si>
  <si>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</si>
  <si>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</si>
  <si>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</si>
  <si>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</si>
  <si>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</si>
  <si>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</si>
  <si>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</si>
  <si>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</si>
  <si>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</si>
  <si>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</si>
  <si>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</si>
  <si>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</si>
  <si>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</si>
  <si>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</si>
  <si>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</si>
  <si>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</si>
  <si>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</si>
  <si>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</si>
  <si>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</si>
  <si>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</si>
  <si>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</si>
  <si>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</si>
  <si>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</si>
  <si>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</si>
  <si>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</si>
  <si>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</si>
  <si>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</si>
  <si>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</si>
  <si>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</si>
  <si>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</si>
  <si>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</si>
  <si>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</si>
  <si>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</si>
  <si>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</si>
  <si>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</si>
  <si>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</si>
  <si>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</si>
  <si>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</si>
  <si>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</si>
  <si>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</si>
  <si>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</si>
  <si>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</si>
  <si>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</si>
  <si>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</si>
  <si>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</si>
  <si>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</si>
  <si>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</si>
  <si>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</si>
  <si>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</si>
  <si>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</si>
  <si>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</si>
  <si>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</si>
  <si>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</si>
  <si>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</si>
  <si>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</si>
  <si>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</si>
  <si>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</si>
  <si>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</si>
  <si>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</si>
  <si>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</si>
  <si>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</si>
  <si>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</si>
  <si>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</si>
  <si>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</si>
  <si>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</si>
  <si>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</si>
  <si>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</si>
  <si>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</si>
  <si>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</si>
  <si>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</si>
  <si>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</si>
  <si>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</si>
  <si>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</si>
  <si>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</si>
  <si>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</si>
  <si>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</si>
  <si>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</si>
  <si>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</si>
  <si>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</si>
  <si>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</si>
  <si>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</si>
  <si>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</si>
  <si>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</si>
  <si>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</si>
  <si>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</si>
  <si>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</si>
  <si>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</si>
  <si>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</si>
  <si>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</si>
  <si>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</si>
  <si>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</si>
  <si>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</si>
  <si>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</si>
  <si>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</si>
  <si>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</si>
  <si>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</si>
  <si>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</si>
  <si>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</si>
  <si>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</si>
  <si>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</si>
  <si>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</si>
  <si>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</si>
  <si>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</si>
  <si>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</si>
  <si>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</si>
  <si>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</si>
  <si>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</si>
  <si>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</si>
  <si>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</si>
  <si>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</si>
  <si>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</si>
  <si>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</si>
  <si>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</si>
  <si>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</si>
  <si>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</si>
  <si>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</si>
  <si>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</si>
  <si>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</si>
  <si>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</si>
  <si>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</si>
  <si>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</si>
  <si>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</si>
  <si>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</si>
  <si>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</si>
  <si>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</si>
  <si>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</si>
  <si>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</si>
  <si>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</si>
  <si>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</si>
  <si>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</si>
  <si>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</si>
  <si>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</si>
  <si>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</si>
  <si>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</si>
  <si>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</si>
  <si>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</si>
  <si>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</si>
  <si>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</si>
  <si>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</si>
  <si>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</si>
  <si>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</si>
  <si>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</si>
  <si>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</si>
  <si>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</si>
  <si>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</si>
  <si>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</si>
  <si>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</si>
  <si>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</si>
  <si>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</si>
  <si>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</si>
  <si>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</si>
  <si>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</si>
  <si>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</si>
  <si>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</si>
  <si>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</si>
  <si>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</si>
  <si>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</si>
  <si>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</si>
  <si>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</si>
  <si>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</si>
  <si>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</si>
  <si>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</si>
  <si>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</si>
  <si>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</si>
  <si>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</si>
  <si>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</si>
  <si>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</si>
  <si>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</si>
  <si>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</si>
  <si>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</si>
  <si>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</si>
  <si>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</si>
  <si>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</si>
  <si>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</si>
  <si>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</si>
  <si>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</si>
  <si>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</si>
  <si>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</si>
  <si>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</si>
  <si>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</si>
  <si>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</si>
  <si>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</si>
  <si>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</si>
  <si>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</si>
  <si>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</si>
  <si>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</si>
  <si>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</si>
  <si>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</si>
  <si>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</si>
  <si>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</si>
  <si>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</si>
  <si>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</si>
  <si>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</si>
  <si>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</si>
  <si>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</si>
  <si>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</si>
  <si>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</si>
  <si>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</si>
  <si>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</si>
  <si>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</si>
  <si>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</si>
  <si>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</si>
  <si>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</si>
  <si>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</si>
  <si>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</si>
  <si>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</si>
  <si>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</si>
  <si>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</si>
  <si>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</si>
  <si>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</si>
  <si>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</si>
  <si>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</si>
  <si>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</si>
  <si>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</si>
  <si>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</si>
  <si>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</si>
  <si>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</si>
  <si>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</si>
  <si>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</si>
  <si>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</si>
  <si>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</si>
  <si>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</si>
  <si>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</si>
  <si>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</si>
  <si>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</si>
  <si>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</si>
  <si>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</si>
  <si>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</si>
  <si>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</si>
  <si>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</si>
  <si>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</si>
  <si>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</si>
  <si>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</si>
  <si>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</si>
  <si>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</si>
  <si>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</si>
  <si>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</si>
  <si>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</si>
  <si>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</si>
  <si>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</si>
  <si>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</si>
  <si>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</si>
  <si>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</si>
  <si>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</si>
  <si>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</si>
  <si>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</si>
  <si>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</si>
  <si>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</si>
  <si>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</si>
  <si>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</si>
  <si>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</si>
  <si>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</si>
  <si>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</si>
  <si>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</si>
  <si>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</si>
  <si>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</si>
  <si>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</si>
  <si>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</si>
  <si>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</si>
  <si>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</si>
  <si>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</si>
  <si>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</si>
  <si>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</si>
  <si>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</si>
  <si>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</si>
  <si>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</si>
  <si>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</si>
  <si>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</si>
  <si>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</si>
  <si>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</si>
  <si>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</si>
  <si>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</si>
  <si>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</si>
  <si>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</si>
  <si>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</si>
  <si>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</si>
  <si>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</si>
  <si>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</si>
  <si>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</si>
  <si>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</si>
  <si>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</si>
  <si>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</si>
  <si>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</si>
  <si>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</si>
  <si>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</si>
  <si>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</si>
  <si>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</si>
  <si>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</si>
  <si>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</si>
  <si>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</si>
  <si>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</si>
  <si>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</si>
  <si>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</si>
  <si>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</si>
  <si>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</si>
  <si>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</si>
  <si>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</si>
  <si>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</si>
  <si>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</si>
  <si>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</si>
  <si>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</si>
  <si>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</si>
  <si>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</si>
  <si>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</si>
  <si>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</si>
  <si>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</si>
  <si>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</si>
  <si>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</si>
  <si>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</si>
  <si>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</si>
  <si>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</si>
  <si>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</si>
  <si>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</si>
  <si>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</si>
  <si>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</si>
  <si>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</si>
  <si>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</si>
  <si>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</si>
  <si>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</si>
  <si>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</si>
  <si>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</si>
  <si>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</si>
  <si>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</si>
  <si>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</si>
  <si>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</si>
  <si>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</si>
  <si>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</si>
  <si>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</si>
  <si>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</si>
  <si>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</si>
  <si>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</si>
  <si>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</si>
  <si>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</si>
  <si>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</si>
  <si>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</si>
  <si>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</si>
  <si>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</si>
  <si>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</si>
  <si>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</si>
  <si>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</si>
  <si>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</si>
  <si>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</si>
  <si>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</si>
  <si>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</si>
  <si>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</si>
  <si>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</si>
  <si>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</si>
  <si>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</si>
  <si>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</si>
  <si>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</si>
  <si>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</si>
  <si>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</si>
  <si>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</si>
  <si>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</si>
  <si>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</si>
  <si>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</si>
  <si>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</si>
  <si>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</si>
  <si>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</si>
  <si>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</si>
  <si>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</si>
  <si>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</si>
  <si>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</si>
  <si>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</si>
  <si>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</si>
  <si>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</si>
  <si>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</si>
  <si>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</si>
  <si>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</si>
  <si>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</si>
  <si>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</si>
  <si>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</si>
  <si>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</si>
  <si>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</si>
  <si>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</si>
  <si>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</si>
  <si>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</si>
  <si>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</si>
  <si>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</si>
  <si>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</si>
  <si>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</si>
  <si>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</si>
  <si>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</si>
  <si>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</si>
  <si>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</si>
  <si>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</si>
  <si>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</si>
  <si>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</si>
  <si>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</si>
  <si>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</si>
  <si>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</si>
  <si>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</si>
  <si>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</si>
  <si>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</si>
  <si>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</si>
  <si>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</si>
  <si>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</si>
  <si>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</si>
  <si>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</si>
  <si>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</si>
  <si>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</si>
  <si>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</si>
  <si>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</si>
  <si>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</si>
  <si>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</si>
  <si>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</si>
  <si>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</si>
  <si>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</si>
  <si>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</si>
  <si>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</si>
  <si>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</si>
  <si>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</si>
  <si>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</si>
  <si>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</si>
  <si>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</si>
  <si>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</si>
  <si>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</si>
  <si>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</si>
  <si>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</si>
  <si>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</si>
  <si>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</si>
  <si>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</si>
  <si>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</si>
  <si>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</si>
  <si>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</si>
  <si>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</si>
  <si>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</si>
  <si>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</si>
  <si>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</si>
  <si>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</si>
  <si>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</si>
  <si>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</si>
  <si>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</si>
  <si>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</si>
  <si>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</si>
  <si>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</si>
  <si>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</si>
  <si>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</si>
  <si>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</si>
  <si>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</si>
  <si>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</si>
  <si>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</si>
  <si>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</si>
  <si>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</si>
  <si>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</si>
  <si>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</si>
  <si>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</si>
  <si>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</si>
  <si>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</si>
  <si>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</si>
  <si>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</si>
  <si>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</si>
  <si>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</si>
  <si>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</si>
  <si>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</si>
  <si>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</si>
  <si>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</si>
  <si>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</si>
  <si>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</si>
  <si>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</si>
  <si>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</si>
  <si>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</si>
  <si>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</si>
  <si>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</si>
  <si>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</si>
  <si>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</si>
  <si>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</si>
  <si>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</si>
  <si>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</si>
  <si>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</si>
  <si>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</si>
  <si>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</si>
  <si>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</si>
  <si>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</si>
  <si>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</si>
  <si>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</si>
  <si>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</si>
  <si>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</si>
  <si>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</si>
  <si>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</si>
  <si>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</si>
  <si>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</si>
  <si>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</si>
  <si>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</si>
  <si>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</si>
  <si>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</si>
  <si>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</si>
  <si>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</si>
  <si>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</si>
  <si>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</si>
  <si>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</si>
  <si>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</si>
  <si>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</si>
  <si>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</si>
  <si>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</si>
  <si>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</si>
  <si>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</si>
  <si>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</si>
  <si>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</si>
  <si>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</si>
  <si>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</si>
  <si>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</si>
  <si>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</si>
  <si>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</si>
  <si>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</si>
  <si>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</si>
  <si>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</si>
  <si>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</si>
  <si>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</si>
  <si>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</si>
  <si>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</si>
  <si>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</si>
  <si>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</si>
  <si>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</si>
  <si>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</si>
  <si>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</si>
  <si>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</si>
  <si>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</si>
  <si>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</si>
  <si>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</si>
  <si>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</si>
  <si>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</si>
  <si>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</si>
  <si>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</si>
  <si>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</si>
  <si>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</si>
  <si>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</si>
  <si>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</si>
  <si>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</si>
  <si>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</si>
  <si>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</si>
  <si>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</si>
  <si>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</si>
  <si>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</si>
  <si>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</si>
  <si>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</si>
  <si>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</si>
  <si>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</si>
  <si>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</si>
  <si>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</si>
  <si>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</si>
  <si>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</si>
  <si>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</si>
  <si>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</si>
  <si>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</si>
  <si>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</si>
  <si>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</si>
  <si>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</si>
  <si>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</si>
  <si>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</si>
  <si>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</si>
  <si>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</si>
  <si>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</si>
  <si>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</si>
  <si>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</si>
  <si>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</si>
  <si>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</si>
  <si>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</si>
  <si>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</si>
  <si>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</si>
  <si>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</si>
  <si>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</si>
  <si>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</si>
  <si>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</si>
  <si>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</si>
  <si>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</si>
  <si>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</si>
  <si>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</si>
  <si>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</si>
  <si>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</si>
  <si>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</si>
  <si>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</si>
  <si>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</si>
  <si>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</si>
  <si>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</si>
  <si>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</si>
  <si>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</si>
  <si>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</si>
  <si>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</si>
  <si>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</si>
  <si>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</si>
  <si>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</si>
  <si>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</si>
  <si>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</si>
  <si>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</si>
  <si>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</si>
  <si>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</si>
  <si>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</si>
  <si>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</si>
  <si>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</si>
  <si>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</si>
  <si>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</si>
  <si>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</si>
  <si>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</si>
  <si>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</si>
  <si>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</si>
  <si>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</si>
  <si>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</si>
  <si>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</si>
  <si>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</si>
  <si>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</si>
  <si>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</si>
  <si>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</si>
  <si>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</si>
  <si>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</si>
  <si>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</si>
  <si>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</si>
  <si>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</si>
  <si>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</si>
  <si>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</si>
  <si>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</si>
  <si>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</si>
  <si>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</si>
  <si>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</si>
  <si>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</si>
  <si>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</si>
  <si>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</si>
  <si>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</si>
  <si>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</si>
  <si>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</si>
  <si>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</si>
  <si>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</si>
  <si>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</si>
  <si>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</si>
  <si>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</si>
  <si>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</si>
  <si>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</si>
  <si>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</si>
  <si>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</si>
  <si>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</si>
  <si>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</si>
  <si>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</si>
  <si>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</si>
  <si>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</si>
  <si>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</si>
  <si>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</si>
  <si>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</si>
  <si>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</si>
  <si>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</si>
  <si>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</si>
  <si>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</si>
  <si>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</si>
  <si>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</si>
  <si>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</si>
  <si>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</si>
  <si>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</si>
  <si>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</si>
  <si>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</si>
  <si>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</si>
  <si>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</si>
  <si>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</si>
  <si>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</si>
  <si>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</si>
  <si>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</si>
  <si>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</si>
  <si>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</si>
  <si>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</si>
  <si>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</si>
  <si>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</si>
  <si>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</si>
  <si>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</si>
  <si>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</si>
  <si>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</si>
  <si>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</si>
  <si>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</si>
  <si>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</si>
  <si>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</si>
  <si>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</si>
  <si>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</si>
  <si>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</si>
  <si>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</si>
  <si>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</si>
  <si>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</si>
  <si>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</si>
  <si>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</si>
  <si>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</si>
  <si>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</si>
  <si>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</si>
  <si>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</si>
  <si>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</si>
  <si>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</si>
  <si>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</si>
  <si>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</si>
  <si>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</si>
  <si>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</si>
  <si>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</si>
  <si>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</si>
  <si>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</si>
  <si>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</si>
  <si>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</si>
  <si>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</si>
  <si>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</si>
  <si>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</si>
  <si>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</si>
  <si>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</si>
  <si>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</si>
  <si>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</si>
  <si>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</si>
  <si>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</si>
  <si>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</si>
  <si>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</si>
  <si>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</si>
  <si>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</si>
  <si>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</si>
  <si>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</si>
  <si>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</si>
  <si>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</si>
  <si>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</si>
  <si>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</si>
  <si>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</si>
  <si>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</si>
  <si>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</si>
  <si>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</si>
  <si>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</si>
  <si>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</si>
  <si>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</si>
  <si>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</si>
  <si>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</si>
  <si>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</si>
  <si>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</si>
  <si>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</si>
  <si>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</si>
  <si>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</si>
  <si>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</si>
  <si>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</si>
  <si>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</si>
  <si>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</si>
  <si>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</si>
  <si>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</si>
  <si>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</si>
  <si>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</si>
  <si>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</si>
  <si>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</si>
  <si>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</si>
  <si>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</si>
  <si>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</si>
  <si>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</si>
  <si>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</si>
  <si>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</si>
  <si>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</si>
  <si>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</si>
  <si>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</si>
  <si>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</si>
  <si>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</si>
  <si>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</si>
  <si>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</si>
  <si>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</si>
  <si>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</si>
  <si>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</si>
  <si>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</si>
  <si>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</si>
  <si>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</si>
  <si>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</si>
  <si>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</si>
  <si>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</si>
  <si>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</si>
  <si>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</si>
  <si>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</si>
  <si>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</si>
  <si>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</si>
  <si>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</si>
  <si>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</si>
  <si>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</si>
  <si>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</si>
  <si>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</si>
  <si>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</si>
  <si>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</si>
  <si>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</si>
  <si>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</si>
  <si>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</si>
  <si>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</si>
  <si>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</si>
  <si>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</si>
  <si>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</si>
  <si>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</si>
  <si>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</si>
  <si>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</si>
  <si>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</si>
  <si>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</si>
  <si>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</si>
  <si>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</si>
  <si>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</si>
  <si>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</si>
  <si>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</si>
  <si>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</si>
  <si>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</si>
  <si>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</si>
  <si>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</si>
  <si>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</si>
  <si>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</si>
  <si>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</si>
  <si>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</si>
  <si>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</si>
  <si>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</si>
  <si>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</si>
  <si>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</si>
  <si>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</si>
  <si>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</si>
  <si>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</si>
  <si>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</si>
  <si>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</si>
  <si>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</si>
  <si>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</si>
  <si>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</si>
  <si>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</si>
  <si>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</si>
  <si>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</si>
  <si>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</si>
  <si>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</si>
  <si>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</si>
  <si>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</si>
  <si>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</si>
  <si>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</si>
  <si>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</si>
  <si>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</si>
  <si>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</si>
  <si>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</si>
  <si>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</si>
  <si>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</si>
  <si>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</si>
  <si>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</si>
  <si>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</si>
  <si>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</si>
  <si>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</si>
  <si>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</si>
  <si>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</si>
  <si>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</si>
  <si>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</si>
  <si>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</si>
  <si>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</si>
  <si>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</si>
  <si>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</si>
  <si>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</si>
  <si>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</si>
  <si>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</si>
  <si>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</si>
  <si>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</si>
  <si>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</si>
  <si>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</si>
  <si>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</si>
  <si>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</si>
  <si>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</si>
  <si>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</si>
  <si>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</si>
  <si>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</si>
  <si>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</si>
  <si>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</si>
  <si>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</si>
  <si>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</si>
  <si>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</si>
  <si>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</si>
  <si>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</si>
  <si>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</si>
  <si>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</si>
  <si>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</si>
  <si>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</si>
  <si>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</si>
  <si>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</si>
  <si>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</si>
  <si>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</si>
  <si>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</si>
  <si>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</si>
  <si>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</si>
  <si>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</si>
  <si>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</si>
  <si>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</si>
  <si>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</si>
  <si>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</si>
  <si>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</si>
  <si>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</si>
  <si>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</si>
  <si>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</si>
  <si>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</si>
  <si>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</si>
  <si>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</si>
  <si>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</si>
  <si>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</si>
  <si>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</si>
  <si>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</si>
  <si>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</si>
  <si>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</si>
  <si>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</si>
  <si>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</si>
  <si>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</si>
  <si>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</si>
  <si>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</si>
  <si>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</si>
  <si>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</si>
  <si>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</si>
  <si>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</si>
  <si>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</si>
  <si>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</si>
  <si>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</si>
  <si>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</si>
  <si>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</si>
  <si>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</si>
  <si>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</si>
  <si>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</si>
  <si>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</si>
  <si>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</si>
  <si>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</si>
  <si>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</si>
  <si>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</si>
  <si>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</si>
  <si>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</si>
  <si>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</si>
  <si>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</si>
  <si>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</si>
  <si>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</si>
  <si>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</si>
  <si>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</si>
  <si>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</si>
  <si>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</si>
  <si>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</si>
  <si>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</si>
  <si>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</si>
  <si>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</si>
  <si>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</si>
  <si>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</si>
  <si>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</si>
  <si>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</si>
  <si>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</si>
  <si>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</si>
  <si>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</si>
  <si>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</si>
  <si>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</si>
  <si>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</si>
  <si>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</si>
  <si>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</si>
  <si>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</si>
  <si>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</si>
  <si>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</si>
  <si>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</si>
  <si>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</si>
  <si>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</si>
  <si>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</si>
  <si>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</si>
  <si>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</si>
  <si>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</si>
  <si>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</si>
  <si>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</si>
  <si>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</si>
  <si>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</si>
  <si>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</si>
  <si>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</si>
  <si>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</si>
  <si>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</si>
  <si>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</si>
  <si>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</si>
  <si>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</si>
  <si>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</si>
  <si>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</si>
  <si>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</si>
  <si>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</si>
  <si>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</si>
  <si>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</si>
  <si>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</si>
  <si>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</si>
  <si>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</si>
  <si>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</si>
  <si>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</si>
  <si>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</si>
  <si>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</si>
  <si>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</si>
  <si>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</si>
  <si>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</si>
  <si>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</si>
  <si>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</si>
  <si>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</si>
  <si>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</si>
  <si>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</si>
  <si>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</si>
  <si>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</si>
  <si>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</si>
  <si>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</si>
  <si>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</si>
  <si>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</si>
  <si>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</si>
  <si>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</si>
  <si>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</si>
  <si>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</si>
  <si>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</si>
  <si>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</si>
  <si>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</si>
  <si>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</si>
  <si>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</si>
  <si>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</si>
  <si>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</si>
  <si>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</si>
  <si>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</si>
  <si>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</si>
  <si>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</si>
  <si>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</si>
  <si>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</si>
  <si>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</si>
  <si>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</si>
  <si>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</si>
  <si>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</si>
  <si>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</si>
  <si>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</si>
  <si>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</si>
  <si>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</si>
  <si>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</si>
  <si>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</si>
  <si>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</si>
  <si>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</si>
  <si>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</si>
  <si>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</si>
  <si>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</si>
  <si>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</si>
  <si>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</si>
  <si>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</si>
  <si>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</si>
  <si>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</si>
  <si>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</si>
  <si>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</si>
  <si>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</si>
  <si>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</si>
  <si>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</si>
  <si>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</si>
  <si>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</si>
  <si>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</si>
  <si>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</si>
  <si>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</si>
  <si>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</si>
  <si>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</si>
  <si>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</si>
  <si>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</si>
  <si>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</si>
  <si>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</si>
  <si>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</si>
  <si>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</si>
  <si>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</si>
  <si>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</si>
  <si>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</si>
  <si>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</si>
  <si>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</si>
  <si>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</si>
  <si>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</si>
  <si>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</si>
  <si>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</si>
  <si>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</si>
  <si>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</si>
  <si>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</si>
  <si>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</si>
  <si>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</si>
  <si>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</si>
  <si>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</si>
  <si>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</si>
  <si>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</si>
  <si>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</si>
  <si>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</si>
  <si>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</si>
  <si>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</si>
  <si>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</si>
  <si>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</si>
  <si>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</si>
  <si>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</si>
  <si>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</si>
  <si>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</si>
  <si>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</si>
  <si>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</si>
  <si>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</si>
  <si>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</si>
  <si>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</si>
  <si>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</si>
  <si>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</si>
  <si>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</si>
  <si>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</si>
  <si>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</si>
  <si>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</si>
  <si>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</si>
  <si>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</si>
  <si>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</si>
  <si>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</si>
  <si>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</si>
  <si>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</si>
  <si>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</si>
  <si>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</si>
  <si>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</si>
  <si>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</si>
  <si>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</si>
  <si>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</si>
  <si>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</si>
  <si>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</si>
  <si>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</si>
  <si>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</si>
  <si>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</si>
  <si>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</si>
  <si>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</si>
  <si>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</si>
  <si>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</si>
  <si>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</si>
  <si>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</si>
  <si>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</si>
  <si>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</si>
  <si>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</si>
  <si>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</si>
  <si>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 xml:space="preserve">UNIFORMES </t>
  </si>
  <si>
    <t>CALZADO</t>
  </si>
  <si>
    <t>Jefe de la Division de Gestion Humana/ Seguridad y Salud en el Trabajo</t>
  </si>
  <si>
    <t>84131603;</t>
  </si>
  <si>
    <t>46181600;</t>
  </si>
  <si>
    <t>53102700;</t>
  </si>
  <si>
    <t>SOAT vehículos de la entidad</t>
  </si>
  <si>
    <t>84131500;</t>
  </si>
  <si>
    <t>CCE-18</t>
  </si>
  <si>
    <t>Compañía de seguros legalmente autorizada para funcionar en el país, con la que se contrate los seguros  de Vida Ley 16 y Decreto 262</t>
  </si>
  <si>
    <t>Diego Alonso Bernal Acosta , Jefe División Administrativa</t>
  </si>
  <si>
    <t>Compañía de seguros legalmente autorizada para funcionar en el país, con la que se contrate los seguros  de Automoviles</t>
  </si>
  <si>
    <t xml:space="preserve">PRESTACIÓN DEL SERVICIO BPO (CENTRO DE CONTACTO) PARA LA PROCURADURÍA GENERAL DE LA NACIÓN </t>
  </si>
  <si>
    <t>Olga Lucia Tibocha Cortes División Registro Control y Correspondencia</t>
  </si>
  <si>
    <t>Prestar a la Procuraduría General de la Nación el SERVICIO POSTAL NACIONALl, el cual comprende la recepción, curso y entrega de correspondencia, bajo las modalidades de correspondencia no prioritaria normal, correspondencia prioritaria, correo certificado, al día, noti express y encomienda, de acuerdo con lo establecido en la Ley 1369 del 30 de diciembre de 2009 y en el Portafolio de Servicios presentado a la PGN por la Sociedad Servicios Postales Nacionales S.A.</t>
  </si>
  <si>
    <t xml:space="preserve">PRESTAR POR SUS PROPIOS MEDIOS CON PLENA AUTONOMÍA TÉCNICA Y ADMINISTRATIVA SERVICIOS PROFESIONALES DE APOYO A LA DIVISIÓN DE REGISTRO Y CONTROL Y CORRESPONDENCIA, EN EL DISEÑO E IMPLEMENTACIÓN DE RUTAS DE ATENCIÓN DE REDES SOCIALES Y ARTICULACIÓN DE RUTAS INTERDEPENDENCIAS PARA LA PRESTACIÓN ADECUADA DEL SERVICIO AL CIUDADANO POR LOS CANALES DE ATENCIÓN VIRTUAL Y ESCRITO. </t>
  </si>
  <si>
    <t xml:space="preserve">PRESTAR POR SUS PROPIOS MEDIOS CON PLENA AUTONOMÍA TÉCNICA Y ADMINISTRATIVA SERVICIOS PROFESIONALES A LA DIVISIÓN DE REGISTRO Y CONTROL Y CORRESPONDENCIA, EN LA APLICACIÓN DEL PROTOCOLO DE VALIDACIÓN DE QUEJAS DISCIPLINARIAS QUE INGRESAN  A LA ENTIDAD A TRAVÉS DE LOS DIFERENTES CANALES DE ATENCIÓN A LA CIUDADANÍA. </t>
  </si>
  <si>
    <t>PRESTAR POR SUS PROPIOS MEDIOS, CON PLENA AUTONOMÍA TÉCNICA Y ADMINISTRATIVA, SERVICIOS PROFESIONALES A LA DIVISIÓN DE REGISTRO Y CONTROL Y CORRESPONDENCIA, PARA EL FORTALECIMIENTO Y APOYO A LA GESTIÓN DE ASIGNACIÓN DE COMPETENCIA FRENTE A LAS SOLICITUDES QUE INGRESAN A LA ENTIDAD A TRAVÉS DE LOS DIFERENTES CANALES DE ATENCIÓN A LA CIUDADANÍA.</t>
  </si>
  <si>
    <t xml:space="preserve">PRESTAR POR SUS PROPIOS MEDIOS CON PLENA AUTONOMÍA TÉCNICA Y ADMINISTRATIVA SERVICIOS PROFESIONALES DE APOYO A LA DIVISIÓN DE REGISTRO Y CONTROL Y CORRESPONDENCIA, EN EL DISEÑO DE LOS PLANES DE MEJORAMIENTO Y SEGUIMIENTO A SUS ACTIVIDADES, DE ACUERDO CON LOS REQUERIMIENTOS DE AUDITORÍAS INTERNAS Y EXTERNAS, EN LAS IMPLEMENTACIONES QUE SE PROGRAMEN PARA EL CUMPLIMIENTO DEL PLAN ANTIOCORRUPCIÓN Y LA MATRIZ DEL INDICE DE TRANSPARENCIA-ITA Y EN EL APOYO A LOS PROCESOS DE CONTRATACIÓN NECESARIOS PARA DICHOS FINES. </t>
  </si>
  <si>
    <t>APLICAR LA BATERIA DE INSTRUMENTOS PARA LA EVALUACION DE FACTORES DE RIESGO PSICOSOCIAL, A LOS FUNCIONARIOS DE LA PROCURADURIA GENERAL DE LA NACION A NIVEL NACIONAL, INCLUYENDO EL ANÁLISIS  E INTERPRETACIÓN DE LOS RESULTADOS  Y LA GENERACIÓN DE LOS INFORMES CORRESPONDIENTES.</t>
  </si>
  <si>
    <t>Andrea Ortega Peña</t>
  </si>
  <si>
    <t>REALIZAR LAS EVALUACIONES MÉDICO OCUPACIONALES, CON ÉNFASIS OSTEOMUSCULAR, ASI COMO LAS PRUEBAS COMPLEMENTARIAS Y ESPECIFICAS A LOS FUNCIONARIOS DE LA PROCURADURÍA GENERAL DE LA NACIÓN, A NIVEL NACIONAL.</t>
  </si>
  <si>
    <t>$271.899.550 COP</t>
  </si>
  <si>
    <t xml:space="preserve">SERVICIO DE INSPECCIÓN, MANTENIMIENTO O REPARACIÓN DE EXTINTORES DE FUEGO </t>
  </si>
  <si>
    <t>46181802, 46181705, 46181604, 46181528, 23141607, 46181505, 46181514, 46181501, 46181708, 46181541, 46181504, 46181509, 46181902, 46181611, 46181604, 46182001,    46181537,     41112210.</t>
  </si>
  <si>
    <t xml:space="preserve">ELEMENTOS DE PROTECCIÓN PERSONAL Y PARA CONSULTORIO </t>
  </si>
  <si>
    <t>SERVICIO DE MANTENIMIENTO PREVENTIVO Y CORRECTIVO PARA EL  ASCENSOR INSTALADO EN LA SEDE DE LA  PROCURADURÍA  REGIONAL DE CÓRDOBA UBICADA EN LA CALLE 25 No. 6-81 EN EL MUNICIPIO  DE MONTERÍA.</t>
  </si>
  <si>
    <t>Edgar Mauricio Casallas Bustos, Grupo de Inmuebles, División Administrativa</t>
  </si>
  <si>
    <t>70111703;72101501</t>
  </si>
  <si>
    <t>MANTENIMIENTO DE SEDES NIVEL NACIONAL Y BOGOTA</t>
  </si>
  <si>
    <t>80101603; 80101604;  81101513</t>
  </si>
  <si>
    <t>INTERVENTORIA MANTENIMIENTO DE SEDES NIVEL NAL Y BOGOTA</t>
  </si>
  <si>
    <t>81101513; 81101505; 81101514</t>
  </si>
  <si>
    <t>ESTUDIOS,  DISEÑOS Y TRÁMITES PARA LA  DEMOLICION Y  CONSTRUCCION   DE LA PROCURADURÍA REGIONAL DE LA GUAJIRA, UBICADA EN LA CARRERA 15  NO. 14C– 100 DE RIOHACHA-GUAJIRA.</t>
  </si>
  <si>
    <t>DEMOLICION Y  CONSTRUCCION  DE LA PROCURADURÍA REGIONAL DE RIOHACHA, UBICADA EN LA CARRERA 15  No. 14C– 100 DE RIOHACHA-GUAJIRA.</t>
  </si>
  <si>
    <t>INTERVENTORIA PARA LA DEMOLICION Y  CONSTRUCCION  DE LA SEDE DE LA PROCURADURÍA PROVINCIAL DE LA RIOHACHA, UBICADA EN LA CARRERA 15  NO. 14C– 100 DE RIOHACHA-GUAJIRA.</t>
  </si>
  <si>
    <t>40000000;40100000; 40101701;72000000;72100000;72101500 ;72101511 ; 72000000;72150000;72151200; 72151207</t>
  </si>
  <si>
    <t>SUMINISTRO, INSTALACIÓN Y PUESTA EN FUNCIONAMIENTO DE SISTEMAS DE AIRE ACONDICIONADO TIPO REFRIGERANTE VARIABLE, MINI SPLIT Y DESMONTE DE LOS EXISTENTES EN LAS SEDES DE LA PROCURADURÍA GENERAL DE LA NACIÓN A NIVEL NACIONAL.</t>
  </si>
  <si>
    <t>80101603;80101600; 80101603</t>
  </si>
  <si>
    <t>INTERVENTORÍA INTEGRAL AL CONTRATO QUE RESULTE DE LA LICITACION PUBLICA, QUE TIENE POR OBJETO EL SUMINISTRO, INSTALACIÓN Y PUESTA EN FUNCIONAMIENTO DE SISTEMAS DE AIRE ACONDICIONADO DE TIPO REFRIGERANTE VARIABLE, MINI SPLIT Y DESMONTE DE LOS EXISTENTES EN LAS SEDES DE LA PROCURADURÍA GENERAL DE LA NACIÓN A NIVEL NACIONAL.</t>
  </si>
  <si>
    <t>72000000; 72100000; 72101500; 72101511; 72150000; 72151200 ;72151207; 72150000; 72154100; 72154103</t>
  </si>
  <si>
    <t>CONTRATAR LA PRESTACIÓN DEL SERVICIO DE MANTENIMIENTO PREVENTIVO Y CORRECTIVO, INCLUIDO EL SUMINISTRO DE REPUESTOS, PARA LOS EQUIPOS DE ACONDICIONAMIENTO DE AIRE AL SERVICIO DE LA PROCURADURÍA GENERAL DE LA NACIÓN A NIVEL NACIONAL.</t>
  </si>
  <si>
    <t>72101506;72154010</t>
  </si>
  <si>
    <t>SERVICIO DEL MANTENIMIENTO PREVENTIVO Y CORRECTIVO PARA LOS ASCENSORES INSTALADOS EN LA TORRE B DE LA PROCURADURÍA GENERAL DE LA NACIÓN UBICADA EN CARRERA 5 No. 15-60 DE BOGOTÁ.</t>
  </si>
  <si>
    <t>81141804; 72101506;  24101601</t>
  </si>
  <si>
    <t>PRESTAR EL SERVICIO DE REVISIÓN ANUAL PARA LA EXPEDICIÓN DE LA CERTIFICACIÓN DE LOS SISTEMAS DE TRANSPORTE VERTICAL (ASCENSORES) DE LA PROCURADURÍA GENERAL DE LA NACIÓN, AL INTERIOR DE LAS TORRES B Y C DE LA SEDE PRINCIPAL, UBICADA EN LA CARRERA 5 No. 15-80 Y CARRERA 19B No. 22B – 20 SEDE SAMPER MENDOZA EN LA CIUDAD DE BOGOTÁ</t>
  </si>
  <si>
    <t>72101506; 72154010</t>
  </si>
  <si>
    <t>PRESTAR EL SERVICIO DE MANTENIMIENTO PREVENTIVO Y CORRECTIVO PARA EL ASCENSOR INSTALADO EN LA CARRERA 19B No. 22B-20 DE BOGOTÁ, BARRIO SAMPER MENDOZA DE LA PROCURADURÍA GENERAL DE LA NACIÓN.</t>
  </si>
  <si>
    <t xml:space="preserve">56111500; 56101500 ; 56101700; 56112100 ; 56112100 </t>
  </si>
  <si>
    <t>COMPRAVENTA A PRECIOS UNITARIOS FIJOS, EL SISTEMA DE OFICINA ABIERTA, ELEMENTOS DE ALMACENAMIENTO Y MOBILIARIO EN GENERAL PARA LAS OFICINAS DISPUESTAS A NIVEL NACIONAL DE LA PGN</t>
  </si>
  <si>
    <t xml:space="preserve">SERVICIO DE MANTENIMIENTO INTEGRAL DE ASCENSOR DE PASAJEROS Y DE CARGA DE LA TORRE C SEDE CENTRAL DE LA ENTIDAD EN LA CIUDAD DE BOGOTÁ. </t>
  </si>
  <si>
    <t>72101517;72151514;73152108</t>
  </si>
  <si>
    <t>SERVICIO DE MANTENIMIENTO INTEGRAL PARA LAS PLANTAS ELÉCTRICAS DE LA ENTIDAD A NIVEL NACIONAL</t>
  </si>
  <si>
    <t>26111601; 26121539;26121620;26121630;26121634;26121642;26121645;26131801</t>
  </si>
  <si>
    <t>SUMINISTRE, TRASLADE, INSTALE Y PONGA EN FUNCIONAMIENTO PLANTAS ELÉCTRICAS DIESEL CON CABINAS DE INSONORIZACIÓN PARA LAS SEDES DE LA ENTIDAD EN LAS CIUDADES DE PUERTO CARREÑO, FLORENCIA Y MOCOA.</t>
  </si>
  <si>
    <t xml:space="preserve">31162100; 31211500; 30161500 ; 40171500 </t>
  </si>
  <si>
    <t>COMPRA Y SUMINISTRO DE MATERIALES DE CONSTRUCCION  Y FERRETERÍA</t>
  </si>
  <si>
    <t>SERVICIO DE DISTRIBUCION MODALIDAD TRANSPORTE DE CARGA DE LOS BIENES MUEBLES Y ENSERES DE LA PROCURADURIA GENERAL DE LA NACION, a sus sedes dentro del territorio nacional.</t>
  </si>
  <si>
    <t>Producción y emisión del programa de Televisión de la Procuraduría General de la Nación</t>
  </si>
  <si>
    <t>Sonia Hazbleady Rodríguez Martínez</t>
  </si>
  <si>
    <t xml:space="preserve">Rendición de Cuentas </t>
  </si>
  <si>
    <t xml:space="preserve">Servicio de Monitoreo de Medios </t>
  </si>
  <si>
    <t>2</t>
  </si>
  <si>
    <t>4</t>
  </si>
  <si>
    <t>8</t>
  </si>
  <si>
    <t>3</t>
  </si>
  <si>
    <t>Gerente Unidad Ejecutora Programa PGN-BID</t>
  </si>
  <si>
    <t>Implementación sistema de monitoreo de las recomendaciones a los sujetos de control (Seguimiento de la gestión preventiva)</t>
  </si>
  <si>
    <t xml:space="preserve">Implementación y despliegue del  modelo integrado de gestión en la PGN </t>
  </si>
  <si>
    <t>6</t>
  </si>
  <si>
    <t xml:space="preserve"> Implementación de modelo de gobierno página web, internet y micrositios </t>
  </si>
  <si>
    <t>90110000; 90120000</t>
  </si>
  <si>
    <t>Apoyo logístico para la apropiación, difusión y capacitación de los productos del Programa</t>
  </si>
  <si>
    <t xml:space="preserve"> Desarrollo de estudio de cargas laborales y actualización del manual de funciones de la PGN</t>
  </si>
  <si>
    <t>Implementación de capacitación para el fortalecimiento de la gestión de proyectos con énfasis en cooperación</t>
  </si>
  <si>
    <t xml:space="preserve"> Implementación segunda fase de infraestructura y equipos  de cableado a nivel nacional</t>
  </si>
  <si>
    <t>Fortalecimiento de articulación interinstitucional a través de la realización  de evento con participación de experiencias internacionales en temáticas del contencioso administrativo y de acceso a la justicia.</t>
  </si>
  <si>
    <t xml:space="preserve"> Implementación de  la  estrategia de comunicaciones y plan de medios</t>
  </si>
  <si>
    <t>Implementación estrategia promoción de la ley de transparencia ( capacitación sujetos obligados, comunicación)</t>
  </si>
  <si>
    <t xml:space="preserve">Realizar la Gerencia del Programa de Fortalecimiento de la Gestion Institucional de la PGN  que se financia con recursos del contrato de prestamo BID 4443/OC-CO </t>
  </si>
  <si>
    <t>12</t>
  </si>
  <si>
    <t xml:space="preserve">Asesorar y apoyar la Gerencia del Programa de Fortalecimiento de la Gestion Institucional de la PGN  que se financia con recursos del contrato de prestamo BID 4443/OC-CO en lo relacionado con la gestion financiera </t>
  </si>
  <si>
    <t>Asesorar y apoyar la Gerencia del Programa de Fortalecimiento de la Gestión Institucional de la Procuraduría General de la Nación que se financia con recursos del Contrato de Préstamo BID 4443/OC-CO, en lo relacionado con la planeación y monitoreo</t>
  </si>
  <si>
    <t>10</t>
  </si>
  <si>
    <t>14111507;14111519;31201610;31151500;43201817;43201818;44121503;44121701;44121905;44122011;44122101;44122104;44122107;44122100;44121615;44122003;44121706;44121708;44121716;44121613;44121619;44101602;44103124;55121500;55121608</t>
  </si>
  <si>
    <t>ADQUISICION DE PAPELERIA Y UTILES DE OFICINA</t>
  </si>
  <si>
    <t>DIEGO ALONSO BERNAL ACOSTA JEFE DE LA DIVISION ADMINISTRATIVA</t>
  </si>
  <si>
    <t>44103103;44103105;44103109;44103125;44101706</t>
  </si>
  <si>
    <t>ADQUISICION DE CONSUMIBLES DE IMPRESIÓN</t>
  </si>
  <si>
    <t>COMPRA DE ALIMENTO SECO PARA PERROS</t>
  </si>
  <si>
    <t xml:space="preserve">Mayor General Gustavo Adolfo Ricaurte Tapia Jefe División de Seguridad </t>
  </si>
  <si>
    <t>CONTRATAR EL SERVICIO VETERINARIO PARA LOS SEMOVIENTES CANINOS DE LA PROCURADURIA GENERAL DE LA NACION</t>
  </si>
  <si>
    <t xml:space="preserve">ALQUILER DE VEHICULOS PARA SERVICIO PROCURADORA GENERAL DE LA NACIÓN </t>
  </si>
  <si>
    <t>MANTENIMIENTO DE VEHICULOS BLINDADOS</t>
  </si>
  <si>
    <t>SERVICIO DE VIGILANCIA Y SEGURIDAD PRIVADA PARA LAS SEDES DE LA PROCURADURIA GENERAL DE LA NACION</t>
  </si>
  <si>
    <t>ADQUISICION DEL SISTEMA DE SEGURIDAD CCTV PARA LA SEDE PRINCIPAL DE LA PROCURADURIA GENERAL DE LA NACION</t>
  </si>
  <si>
    <t xml:space="preserve">Renovacion de salvoconductos para el porte de armas de fuego </t>
  </si>
  <si>
    <t>Pago sanciones administrativas de la Procuraduria General de la Nacion</t>
  </si>
  <si>
    <t>Mantenimiento de Arcos detectores de metales y maquinas rayos X</t>
  </si>
  <si>
    <t>SUMINISTRO DE LLANTAS</t>
  </si>
  <si>
    <t>78181505;</t>
  </si>
  <si>
    <t>Revisión Técnico Mecánica Y De Gases De Los Vehículos Propiedad De La PGN</t>
  </si>
  <si>
    <t>MANTENIMIENTO PREVENTIVO Y CORRECTIVO CON SUMINISTRO DE REPUESTOS ORIGINALES PARA LOS VEHÍCULOS QUE HACEN PARTE  DEL PARQUE  AUTOMOTOR DE LA PROCURADURÍA GENERAL DE LA NACIÓN A NIVEL NACIONAL Y AQUELLOS SOBRE LOS CUALES LLEGARE A SER RESPONSABLE A CUALQUIER TÍTULO POR NECESIDADES DEL SERVICIO.</t>
  </si>
  <si>
    <t>ACCESO A PORTAFOLIO DE INFORMACIÓN JURÍDICA QUE INCLUYA NORMATIVA DE TODAS LAS RAMAS DE DERECHO Y PRONUNCIAMIENTO DE TODAS LAS ALTAS CORTES</t>
  </si>
  <si>
    <t>Julieta Riveros González - Jefe Oficina Jurídica</t>
  </si>
  <si>
    <t>80120000</t>
  </si>
  <si>
    <t>PRESTACIÓN DEL SERVICIO DE VIGILANCIA DE LOS PROCESOS JUDICIALES EN LOS QUE ES Y SEA PARTE LA PROCURADURÍA GENERAL DE LA NACIÓN, QUE CURSAN EN LOS DESPACHOS JUDICIALES DE TODO EL TERRITORIO NACIONAL</t>
  </si>
  <si>
    <t xml:space="preserve">80111500; 8011502; 80141607; 80141625; 90151701; 93141503; 93141506;93141702   </t>
  </si>
  <si>
    <t>CONTRATACIÓN CONSULTORIA MEDICIÓN DE CLIMA E INTERVENCIÓN DE CLIMA, Y MEDICIÓN DE CULTURA ORGANIZACIONAL</t>
  </si>
  <si>
    <t>Andrea Viviana Socarrás Yani - Coordinadora Grupo de Bienestar - 5878750 Ext 10660</t>
  </si>
  <si>
    <t xml:space="preserve">93141506; 80111500; 8011502; 80141607; 80141625; 90151701; 93141503; 93141506; 93141702  </t>
  </si>
  <si>
    <t xml:space="preserve">PRESTACION DE SERVICIOS PARA EL DESARROLLO DE LOS PROGRAMAS DE BIENESTAR EN LAS AREAS DE CALIDAD DE VIDA LABORAL Y PROTECCION Y SERVICIOS SOCIALES </t>
  </si>
  <si>
    <t xml:space="preserve">14111703; 24111503; 24112602; 26111702; 42131603; 42131606; 42132102; 42132201; 42142531; 42151625; 42152306; 42151640; 42151639; 42151601; 42181503; 42182014; 42311511; 42311537; 42311708; 47121709; 51102709; 51102710 </t>
  </si>
  <si>
    <t>CONTRATACION ELEMENTOS PARA CONVENIO CONSULORIO MEDICO Y ODONTOLOGICO</t>
  </si>
  <si>
    <t>COMPRAVENTA MEDALLAS CONDECORACION CARLOS MAURO HOYOS</t>
  </si>
  <si>
    <t>Prestar por sus Propios Medios, con plena autonomia tecnica y administrativa los servicios profesionales a la oficina de planeacion de la PGN como asistente de gestion en las actividades de implementacion  del SIM Nacional en la Articulacion con la arquitectura empresarial de la entidad , apoyando desde el punto de vista administrativo la gestion para la coordinador de las actividades necesarias en el logro de los objetivos planteados por entidad en cada una de estas iniciativas.</t>
  </si>
  <si>
    <t>Prestar Por sus Propios medios, con plena autonomia tecnica y administrativa los servicios profesionales a la oficina de planeacion Procuraduria General de la Nacion como especialista administrativa y Financiero para apoyar en las actividades de Implementacion y evolucion del proyecto de inversion denominado " Fortalecimieno del sistema unificado del reporte y consulta de la informacion disciplinaria a nivel nacional SIM CON BPIN 2020011000005</t>
  </si>
  <si>
    <t>Prestar por sus propios medios, con plena autonomía técnica y administrativa los servicios profesionales a la Oficina de Planeación de la Procuraduría General de la Nación como experto misional en las actividades de implementación y evolución del proyecto de inversión denominado “FORTALECIMIENTO DEL SISTEMA UNIFICADO DEL REPORTE Y CONSULTA DE LA INFORMACION DISCIPLINARIA A NIVEL NACIONAL CON BPIN 2020011000005</t>
  </si>
  <si>
    <t>Prestar por sus propios medios, con plena autonomía técnica y administrativa los servicios profesionales a la Oficina de Planeación de la Procuraduría General de la Nación como Líder del proyecto de inversión denominado “FORTALECIMIENTO DEL SISTEMA UNIFICADO DEL REPORTE Y CONSULTA DE LA INFORMACION DISCIPLINARIA A NIVEL NACIONAL SIM con BPIN 2020011000005</t>
  </si>
  <si>
    <t>Prestar por sus propios medios, con plena autonomía técnica y administrativa los servicios preofesionales a la Oficina de Planeación de la Procuraduría General de la Nación para coordinar, liderar y genernciar los difrerentes aspectos técnicos, funcionales, financieros y administrativos para el proyecto denominado : "FORTALECIMIENTO DEL SISTEMA UNIFICADO DEL REPORTE Y CONSULTA DE LA INFORMACIÓN DISCIPLINARIA BPIN 20200011000006</t>
  </si>
  <si>
    <t>ADQUISICION DE DOS VEHICULOS TIPO CAMIONETA PARAHACER PARTE DE LOS ESQUEMAS DE SEGURIDAD DE LA PROCURADURIA GENERAL DE LA NACION</t>
  </si>
  <si>
    <t>Realizar las adecuaciones eléctricas necesarias para la conexión de la red eléctrica regulada de los edificios Torres A y B a la transferencia de la planta del edificio torre A.</t>
  </si>
  <si>
    <t>Orlando Benavides Santacruz</t>
  </si>
  <si>
    <t>CONTRATAR LA COMPRAVENTA, TRANSPORTE, INSTALACIÓN, CONFIGURACIÓN Y PUESTA EN FUNCIONAMIENTO DE EQUIPOS UPS PARA ALGUNAS SEDES DE LA PROCURADURÍA GENERAL DE LA NACIÓN y DOS UPS DE GRAN CAPACIDAD DE 200KVA PARA EL NIVEL CENTRAL</t>
  </si>
  <si>
    <t>43223301, 02, 03, 05, 06, 07, 08, 09</t>
  </si>
  <si>
    <t>suministro e instalación de los centros de cableado estructurado estilo micro datacenter con ups y aire, redes de datos y redes eléctricas reguladas en sedes nacionales de la Procuraduría General de la Nación.</t>
  </si>
  <si>
    <t>Seleccionar al contratista  que entregue  a la Procuraduría General de la Nación, a título de compraventa la renovación de las licencias y garantía de fábrica a la solución de seguridad del correo electrónico y los servicios conexos</t>
  </si>
  <si>
    <t>Nelson Herrera</t>
  </si>
  <si>
    <t>Software administrador de impresoras</t>
  </si>
  <si>
    <t>Lorena Arias</t>
  </si>
  <si>
    <t xml:space="preserve">43222501
</t>
  </si>
  <si>
    <t>Seleccionar al contratista  que entregue  a la Procuraduría General de la Nación, a título de compraventa la renovación de las licencias y garantía de fábrica a la solución de la plataforma de seguridad perimetral y los servicios conexos</t>
  </si>
  <si>
    <t>81112220; 81112205; 81111809; 81111811</t>
  </si>
  <si>
    <t xml:space="preserve">Migración del sistema FIM a MIM, por obsolescencia; para mantener en funcionamiento la automatización de usuarios de red, dependencias y grupos dinámicos (creación, modificación, desactivación), firmas del Outlook, entre otros.
</t>
  </si>
  <si>
    <t>Adquirir servicios en la nube que incluye sistema operativo, plataforma, infraestructura y software para la procuraduría general de la nación</t>
  </si>
  <si>
    <t>Renovación soporte y actualización software de Aranda</t>
  </si>
  <si>
    <t xml:space="preserve">Adquisición a título de compraventa de los servicios conexos al soporte y mantenimiento de la sala de reunione del despacho del Procurador General  </t>
  </si>
  <si>
    <t>43222805;
43221522;
43191511;
43191514;
81161708;</t>
  </si>
  <si>
    <t>81112202; 43201834;
43201835;
81112203;
81112204;
81112205;
81112206;
81112208;
81112210;</t>
  </si>
  <si>
    <t>43232302;
81111805;</t>
  </si>
  <si>
    <t>CONTRATAR LA ADQUISICIÓN A TÍTULO DE COMPRAVENTA DE LOS SERVICIOS CONEXOS AL LICENCIAMIENTO DE LOS PRODUCTOS ORACLE DE LA PROCURADURÍA GENERAL DE LA NACIÓN DENOMINADO SOFTWARE UPDATE LICENSE &amp; SUPPORT.</t>
  </si>
  <si>
    <t xml:space="preserve">Adquisicion de la garantia y servicios conexos de la Solucion de Monitoreo de la PGN </t>
  </si>
  <si>
    <t>80101507;</t>
  </si>
  <si>
    <t>Seleccionar al contratista que realice la actualización y socialización del plan de sensibilización, comunicación y capacitación del Sistema de Gestion de Seguridad de la Informacion (SGSI) para la Procuraduría General de la Nación</t>
  </si>
  <si>
    <t>Mantenimiento preventivo y correctivo on site con suministro de repuestos, baterias y mano de obra para las UPS que posee la Procuraduria General de la Nación a Nivel Nacional</t>
  </si>
  <si>
    <t>certificados siif nacion</t>
  </si>
  <si>
    <t>26121616;26121634;39131714;39121405;39121616;40171517;43223307</t>
  </si>
  <si>
    <t>CONTRATAR LA ADQUISICIÓN DE LA GARANTÍA Y PRESTACIÓN DEL SERVICIO DE PERSONALIZACIÓN DEL SOFTWARE “VIPLEVEL FRAMEWORK” QUE SOPORTA A "VIPLEVEL CMS V5.0" DEL ADMINISTRADOR DE CONTENIDOS DEL PORTAL Y LA INTRANET DE LA PROCURADURÍA GENERAL DE LA NACIÓN.</t>
  </si>
  <si>
    <t>ESTUDIOS PREVIOS PARA CONTRATAR LA PRESTACIÓN DEL SERVICIO DE ACTUALIZACIÓN DE LA PLATAFORMA TECNOLÓGICA DEL PRODUCTO DE SOFTWARE DE RECURSOS HUMANOS “HOMINIS” QUE HACE PARTE DEL SISTEMA ADMINISTRATIVO Y FINANCIERO - SIAF DE LA PROCURADURÍA GENERAL DE LA NACIÓN.</t>
  </si>
  <si>
    <t>44101719;
43211711</t>
  </si>
  <si>
    <t xml:space="preserve">SELECCIONAR AL CONTRATISTA QUE OTORGUE A TITULO DE COMPRAVENTA KITS DE MANTENIMENTO PARA ESCANER INDUSTRIAL PANASONIC.  </t>
  </si>
  <si>
    <t>Soporte y actualización plataforma de Prensa</t>
  </si>
  <si>
    <t>Soporte y actualización plataforma forense</t>
  </si>
  <si>
    <t>81112005;80161506;43233001;</t>
  </si>
  <si>
    <t>Digitalización documental certificada</t>
  </si>
  <si>
    <t>Aplicación de tablas de retención documental (TRD) y tablas de valoración documental (TVD) en el archivo central Bogotá</t>
  </si>
  <si>
    <t>Capacitación</t>
  </si>
  <si>
    <t>Fondos Documentales Acumulados</t>
  </si>
  <si>
    <t>Software de Biblioteca (Sistema de información con arquitectura de repositorio)</t>
  </si>
  <si>
    <t>Adquisición de material bibliográfico (Desactualizado desde 2013 a la fecha).</t>
  </si>
  <si>
    <t>Carritos para libros - Carro trasportador de libro</t>
  </si>
  <si>
    <t xml:space="preserve">Myriam Stella Ortiz Quintero - Jefe División Documentación extensión </t>
  </si>
  <si>
    <t>ITEM</t>
  </si>
  <si>
    <t>80101504;80101507;80101603</t>
  </si>
  <si>
    <t>PRESTAR POR SUS PROPIOS MEDIOS CON PLENA AUTONOMÍA TÉCNICA Y ADMINISTRATIVA LOS SERVICIOS PROFESIONALES AL GRUPO DE APOYO TÉCNICO PARA LA VIGILANCIA INTEGRAL AL SISTEMA DE GENERAL DE REGALÍAS, EN LA COORDINACIÓN JURÍDICA DE LOS EJES DE ASUNTOS DE LOS EJES DISCIPLINARIOS Y PREVENTIVOS PARA LA IMPLEMENTACIÓN, PUESTA EN MARCHA Y DESAROLLO DEL MODELO DE VIGILANCIA INTEGRAL AL SISTEMA GENERAL DE REGALÍAS CONFORME A LA RESOLUCIÓN 376 DE 2019.</t>
  </si>
  <si>
    <t>Manuel Augusto Contreras Vargas -OPLA</t>
  </si>
  <si>
    <t>PRESTAR POR SUS PROPIOS MEDIOS, CON PLENA AUTONOMIA TECNICA Y ADMINISTRATIVA LOS SERVICIOS PROFESIONALES AL GRUPO DE APOYO TÉCNICO PARA LA VILIGILANCIA INTEGRAL AL SISTEMA GENERAL DE REGALÍAS, EN LA COORDINACIÓN TECNOLOGICA DEL EJE PLATAFORMA DE INFORMACION, ADMINISTRACION DE RECURSOS  PARA LA IMPLEMENTACIÓN, PUESTA EN MARCHA Y DESAROLLO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</si>
  <si>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EN LA COORDINACIÓN TÉCNICA DE LOS EJES DE ASUNTOS PREVENTIVOS Y DISCIPLINARIOS PARA LA IMPLEMENTACIÓN, PUESTA EN MARCHA Y DESARROLLO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</si>
  <si>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EN LA COORDINACIÓN REGIONAL DE LOS EJES DE ASUNTOS DISCIPLINARIOS Y PREVENTIVOS  PARA LA IMPLEMENTACIÓN, PUESTA EN MARCHA Y DESAROLLO DEL MODELO DE VIGILANCIA INTEGRAL AL SISTEMA GENERAL DE REGALÍAS CONFORME A LA RESOLUCIÓN 376 DE 2019.</t>
  </si>
  <si>
    <t xml:space="preserve">PRESTAR POR SUS PROPIOS MEDIOS, CON PLENA AUTONOMÍA TÉCNICA Y ADMINISTRATIVA LOS SERVICIOS PROFESIONALES AL GRUPO DE APOYO TÉCNICO PARA LA VIGILANCIA INTEGRAL AL SISTEMA GENERAL DE REGALÍAS (SGR) PARA LA PLANEACIÓN, EJECUCIÓN, VERIFICACIÓN Y MEJORAMIENTO DE LOS PROCESOS DE LA COORDINACIÓN  JURÍDICA DE LOS EJES DE ASUNTOS PREVENTIVOS Y DISCIPLINARIOS PARA LA IMPLEMENTACIÓN, PUESTA EN MARCHA Y DESARROLLO DEL MODELO DE VIGILANCIA INTEGRAL AL SISTEMA GENERAL DE REGALÍAS CONFORME A LA RESOLUCIÓN 376 DE 2019.
</t>
  </si>
  <si>
    <t xml:space="preserve">PRESTAR POR SUS PROPIOS MEDIOS, CON PLENA AUTONOMÍA TÉCNICA Y ADMINISTRATIVA LOS SERVICIOS PROFESIONALES COMO SOPORTE JURÍDICO DE COORDINACION GENERAL DEL GRUPO   DE APOYO TÉCNICO PARA LA VIGILANCIA INTEGRAL AL SISTEMA GENERAL DE REGALÍAS PARA LA IMPLEMENTACION, PUESTA EN MARCHA Y DESARROLLO DEL MODELO DE VIGILANCIA INTEGRAL AL SISTEMA GENERAL DE REGALIAS CONFORME A LA RESOLUCION  376 DE 2019
</t>
  </si>
  <si>
    <t>PRESTAR POR SUS PROPIOS MEDIOS, CON PLENA AUTONOMÍA TÉCNICA Y ADMINISTRATIVA LOS SERVICIOS PROFESIONALES  AL GRUPO DE APOYO TÉCNICO PARA LA VIGILANCIA INTEGRAL AL SISTEMA GENERAL DE REGALÍAS COMO SOPORTE DE LA COORDINACIÓN LA COORDINACIÓN JURÍDICA DE LOS EJES DE ASUNTOS DE LOS EJES DISCIPLINARIOS Y PREVENTIVOS PARA LA IMPLEMENTACIÓN, PUESTA EN MARCHA Y DESAROLLO DEL MODELO DE VIGILANCIA INTEGRAL AL SISTEMA GENERAL DE REGALÍAS CONFORME A LA RESOLUCIÓN 376 DE 2019.</t>
  </si>
  <si>
    <t>PRESTAR POR SUS PROPIOS MEDIOS CON PLENA AUTONOMÍA TÉCNICA Y ADMINISTRATIVA SERVICIOS PROFESIONALES DE SOPORTE AL GRUPO DE APOYO TÉCNICO PARA LA VIGILANCIA INTEGRAL AL SISTEMA GENERAL DE REGALÍAS (SGR) EN EL ANÁLISIS Y TRANSFORMACIÓN DE DATOS EN ESTRUCTURAS VISUALES PARA GENERAR SISTEMAS DE INFORMACIÓN, PROCESOS DE COMUNICACIÓN ESTRATÉGICA Y GESTOR DE MENSAJES VISUALES.</t>
  </si>
  <si>
    <t>PRESTAR POR SUS PROPIOS MEDIOS, CON PLENA AUTONOMÍA TÉCNICA Y ADMINISTRATIVA LOS SERVICIOS PROFESIONALES EN LA VERIFICACIÓN, TRÁMITE, SEGUIMIENTO Y CONTROL DE LA GESTIÓN CONTABLE, PRESUPUESTAL Y DE PAGADURÍA EN EL MARCO DE LA VIGILANCIA INTEGRAL AL SISTEMA GENERAL DE REGALÍAS.</t>
  </si>
  <si>
    <t>PRESTAR POR SUS PROPIOS MEDIOS, CON PLENA AUTONOMÍA TÉCNICA Y ADMINISTRATIVA LOS SERVICIOS PROFESIONALES EN LA ESTRUCTURACIÓN, VERIFICACIÓN, TRÁMITE, MEJORAMIENTO, SEGUIMIENTO, EVALUACIÓN Y CONTROL DE LA GESTIÓN CONTABLE, PRESUPUESTAL Y DE PAGADURÍA EN EL MARCO DE LA VIGILANCIA INTEGRAL AL SISTEMA GENERAL DE REGALÍAS.</t>
  </si>
  <si>
    <t xml:space="preserve">PRESTAR POR SUS PROPIOS MEDIOS CON PLENA AUTONOMIA TECNICA Y ADMINISTRATIVA SERVICIOS PROFESIONALES EN LA PLANEACIÓN, ESTRUCTURACIÓN, VERIFICACIÓN, SELECCIÓN, GESTIÓN, TRÁMITE, EJECUCIÓN, MEJORAMIENTO Y EVALUACIÓN DE LA ACTIVIDAD CONTRACTUAL DE LA PROCURADURÍA GENERAL DE LA NACIÓN EN EL MARCO DE LA VIGILANCIA INTEGRAL AL SISTEMA GENERAL DE REGALÍAS.  </t>
  </si>
  <si>
    <t>PRESTAR POR SUS PROPIOS MEDIOS CON PLENA AUTONOMIA TECNICA Y ADMINISTRATIVA SERVICIOS PROFESIONALES EN LA VERIFICACIÓN, GESTIÓN, TRÁMITE, EJECUCIÓN Y MEJORAMIENTO DE LA ACTIVIDAD CONTRACTUAL DE LA PROCURADURÍA GENERAL DE LA NACIÓN EN EL MARCO DE LA VIGILANCIA INTEGRAL AL SISTEMA GENERAL DE REGALÍAS.</t>
  </si>
  <si>
    <t>PRESTAR POR SUS PROPIOS MEDIOS, CON PLENA AUTONOMÍA TÉCNICA Y ADMINISTRATIVA LOS SERVICIOS PROFESIONALES AL GRUPO DE APOYO TÉCNICO PARA LA VIGILANCIA INTEGRAL AL SISTEMA GENERAL DE REGALÍAS , COMO LIDER DE SISTEMA DE GESTIÓN DE CALIDAD, PARA LA IMPLEMENTACIÓN, PUESTA EN MARCHA Y DESAROLLO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</si>
  <si>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COMO LIDER SUBREGIONAL DE LOS  EJES DE ASUNTOS PREVENTIVOS Y DISCIPLINARIOS PARA LA IMPLEMENTACIÓN, PUESTA EN MARCHA Y DESAROLLO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</si>
  <si>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EN LA COORDINACIÓN DE LOS ASUNTOS LEGISLATIVOS Y DE LA GESTIÓN DE RIESGOS PARA LA IMPLEMENTACIÓN, PUESTA EN MARCHA Y DESARROLLO DEL MODELO DE VIGILANCIA INTEGRAL AL SISTEMA GENERAL DE REGALÍAS CONFORME A LA RESOLUCIÓN 376 DE 2019.</t>
  </si>
  <si>
    <t xml:space="preserve">PRESTAR POR SUS PROPIOS MEDIOS, CON PLENA AUTONOMIA TECNICA Y ADMINISTRATIVA LOS SERVICIOS PROFESIONALES AL GRUPO DE APOYO TECNICO PARA LA VIGILANCIA INTEGRAL AL SISTEMA GENERAL COMO SOPORTE A LA COORDINACIÓN TÉCNOLOGICA DEL EJE PLATAFORMA DE INFORMACIÓN Y ADMINITRACIÓN DE RECURSOS DEL  GRUPO DE APOYO TECNICO PARA LA VIGILANCIA INTEGRAL AL SISTEMA GENERAL DE REGALIAS. </t>
  </si>
  <si>
    <t xml:space="preserve">PRESTAR POR SUS PROPIOS MEDIOS, CON PLENA AUTONOMIA TECNICA Y ADMINISTRATIVA LOS SERVICIOS PROFESIONALES AL GRUPO DE APOYO TECNICO PARA LA VIGILANCIA INTEGRAL AL SISTEMA GENERAL COMO SOPORTE  EN  EL DESARROLLO Y CALIDAD DE LA SOLUCION TECNOLOGICA  PARA LA VIGILANCIA INTEGRAL AL SISTEMA GENERAL DE REGALIAS, EN EL EJE PLATAFORMA DE INFORMACION Y ADMINISTRACION DE RECURSOS. 
</t>
  </si>
  <si>
    <t>PRESTAR POR SUS PROPIOS MEDIOS, CON PLENA AUTONOMÍA TÉCNICA Y ADMINISTRATIVA LOS SERVICIOS PROFESIONALES AL GRUPO DE APOYO TÉCNICO PARA LA VIGILANCIA INTEGRAL AL SISTEMA DE GENERAL DE REGALÍAS (SGR), PARA LA PLANEACIÓN EJECUCIÓN VERIFICACIÓN Y MEJORAMIENTO DE LOS PROCESOS DE  LA COORDINACIÓN TECNICA  DE LOS EJES DE  ASUNTOS PREVENTIVOS  Y DISCIPLINARIOS  PARA LA IMPLEMENTACION , PUESTA EN MARCHA  Y DESARROLLO DEL MODELO DE VIGILANCIA  INTEGRAL AL SISTEMA GENERAL DE REGALIAS CONFORME A LA RESOLUCIÓN 376 DE 2019.</t>
  </si>
  <si>
    <t xml:space="preserve">PRESTAR POR SUS PROPIOS MEDIOS, CON PLENA AUTONOMÍA TÉCNICA Y ADMINISTRATIVA LOS SERVICIOS PROFESIONALES AL GRUPO DE APOYO TÉCNICO PARA LA VIGILANCIA INTEGRAL AL SISTEMA DE GENERAL DE REGALÍAS, COMO SOPORTE DE LA COORDINACIÓN TÉCNICA DE LOS EJES DE ASUNTOS PREVENTIVOS Y DISCIPLINARIOS PARA LA IMPLEMENTACIÓN, PUESTA EN MARCHA Y DESARROLLO DEL MODELO DE VIGILANCIA INTEGRAL AL SISTEMA GENERAL DE REGALÍAS CONFORME A LA RESOLUCIÓN 376 DE 2019.
</t>
  </si>
  <si>
    <t>PRESTAR POR SUS PROPIOS MEDIOS CON PLENA AUTONOMIA TÉCNICA Y ADMINISTRATIVA SERVICIOS DE APOYO A LA GESTION EN LAS ACTIVIDADES OPERATIVAS, LOGISTICAS Y ASISTENCIALES, DERIVADAS DEL GRUPO DE APOYO TÉCNICO PARA LA VIGILANCIA INTEGRAL AL SISTEMA GENERAL EN EL EJE PLATAFORMA DE INFORMACIÓN Y ADMINISTRACIÓN DE RECURSOS.</t>
  </si>
  <si>
    <t xml:space="preserve">PRESTAR POR SUS PROPIOS MEDIOS, CON PLENA AUTONOMÍA TÉCNICA Y ADMINISTRATIVA LOS SERVICIOS PROFESIONALES AL GRUPO DE APOYO TÉCNICO PARA LA VIGILANCIA INTEGRAL AL SISTEMA GENERAL DE REGALÍAS EN LA ESTRUCTURACIÓN, VERIFICACIÓN, GESTIÓN, TRÁMITE, SEGUIMIENTO Y CONTROL DE LOS RECURSOS DEL SISTEMA GENERAL DE REGALÍAS, EN EL EJE PLATAFORMA DE INFORMACIÓN Y ADMINISTRACIÓN DE RECURSOS. </t>
  </si>
  <si>
    <t xml:space="preserve">PRESTAR POR SUS PROPIOS MEDIOS, CON PLENA AUTONOMÍA TÉCNICA Y ADMINISTRATIVA LOS SERVICIOS PROFESIONALES AL GRUPO DE APOYO TÉCNICO PARA LA VIGILANCIA INTEGRAL AL SISTEMA GENERAL DE REGALÍAS EN LA PLANEACIÓN, ESTRUCTURACIÓN, VERIFICACIÓN, GESTIÓN, TRÁMITE, MEJORAMIENTO, SEGUIMIENTO, EVALUACIÓN Y CONTROL DE LOS RECURSOS DEL SISTEMA GENERAL DE REGALÍAS, EN EL EJE PLATAFORMA DE INFORMACIÓN Y ADMINISTRACIÓN DE RECURSOS. </t>
  </si>
  <si>
    <t xml:space="preserve">PRESTAR POR SUS PROPIOS MEDIOS, CON PLENA AUTONOMÍA TÉCNICA Y ADMINISTRATIVA LOS SERVICIOS PROFESIONALES COMO SOPORTE TÉCNICO EN LOS ASUNTOS QUE ADELANTE LA COORDINACIÓN GENERAL DEL GRUPO DE APOYO TÉCNICO PARA LA VIGILANCIA INTEGRAL AL SISTEMA GENERAL DE REGALÍAS. </t>
  </si>
  <si>
    <t xml:space="preserve">PRESTAR POR SUS PROPIOS MEDIOS, CON PLENA AUTONOMIA TECNICA Y ADMINISTRATIVA LOS SERVICIOS PROFESIONALES AL AL GRUPO DE APOYO TECNICO PARA LA VIGILANCIA INTEGRAL AL SISTEMA GENERAL  DE REGALIAS PARA LA GESTION, TRAMITE Y SEGUIMIENTO DE LOS RECURSOS DEL SISTEMA GENERAL DE REGALIAS EN EL EJE  PLATAFORMA DE INFORMACION Y ADMISTRACION DE RECURSOS </t>
  </si>
  <si>
    <t>PRESTAR POR SUS PROPIOS MEDIOS, CON PLENA AUTONOMIA TECNICA Y ADMINISTRATIVA LOS SERVICIOS PROFESIONALES AL AL GRUPO DE APOYO TECNICO PARA LA VIGILANCIA INTEGRAL AL SISTEMA GENERAL  DE REGALIAS EN LA EXTRACCION, CONSOLIDACION, VERIFICACION, ANALISIS Y SEGUIMIENTO DE LA INFORMACION REGISTRADA EN EL SISTEMA DE INFORMACION  MISIONAL DE LA PROCURADURIA GENERAL DE LA NACION EN EL MARCO DEL SISTEMA DE REGALIAS</t>
  </si>
  <si>
    <t xml:space="preserve">PRESTAR POR SUS PROPIOS MEDIOS, CON PLENA AUTONOMÍA TÉCNICA Y ADMINISTRATIVA LOS SERVICIOS PROFESIONALES AL GRUPO DE APOYO TÉCNICO PARA LA VIGILANCIA INTEGRAL AL SISTEMA DE GENERAL DE REGALÍAS EN LA EXTRACCIÓN, VERIFICACIÓN, SEGUIMIENTO DEL SISTEMA DE INFORMACIÓN MISIONAL DE LA PROCURADURÍA GENERAL DE LA NACIÓN EN EL MARCO DEL SISTEMA GENERAL DE REGALÍAS. </t>
  </si>
  <si>
    <t xml:space="preserve">PRESTAR POR SUS PROPIOS MEDIOS, CON PLENA AUTONOMÍA TÉCNICA Y ADMINISTRATIVA LOS SERVICIOS  PROFESIONALES  Y APOYO A LA GESTION EN LAS ACTIVIDADES OPERATIVAS Y LOGISTICAS  DERIVADAS DEL GRUPO DE VIATICOS EN EL MARCO DE LA VIGILANCIA INTEGRAL AL SISTEMA GENERAL DE REGALÍAS.
</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</si>
  <si>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</si>
  <si>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</si>
  <si>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</si>
  <si>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</si>
  <si>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</si>
  <si>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</si>
  <si>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</si>
  <si>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</si>
  <si>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</si>
  <si>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</si>
  <si>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</si>
  <si>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</si>
  <si>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</si>
  <si>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</si>
  <si>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</si>
  <si>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</si>
  <si>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</si>
  <si>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</si>
  <si>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</si>
  <si>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</si>
  <si>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</si>
  <si>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</si>
  <si>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</si>
  <si>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</si>
  <si>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</si>
  <si>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</si>
  <si>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Javier Torres</t>
  </si>
  <si>
    <t>PRESTAR POR SUS PROPIOS MEDIOS, CON PLENA AUTONOMÍA TÉCNICA Y ADMINISTRATIVA, SERVICIOS PROFESIONALES A LA VICEPROCURADURÍA GENERAL DE LA NACIÓN EN EL ANÁLISIS ECONÓMICO, ESTADÍSTICO Y DE GEORREFERENCIACIÓN PARA LA GESTIÓN Y APOYO AL DESARROLLO DE LAS ACTIVIDADES PARA LA CONSOLIDACIÓN DE LA UNIDAD DE GESTIÓN DE INFORMACIÓN E INTELIGENCIA DE LA PROCURADURÍA GENERAL DE LA NACIÓN EN EL MARCO DEL PROYECTO DE INVERSIÓN DENOMINADO “MEJORAMIENTO DE LA GESTIÓN INSTITUCIONAL DE LA PROCURADURÍA GENERAL DE LA NACIÓN A NIVEL NACIONAL” CON BPIN 2018011000064”.</t>
  </si>
  <si>
    <t xml:space="preserve">Leandro Ramos </t>
  </si>
  <si>
    <t>PRESTAR POR SUS PROPIOS MEDIOS, CON PLENA AUTONOMÍA TÉCNICA Y ADMINISTRATIVA, SERVICIOS PROFESIONALES A LA VICEPROCURADURÍA GENERAL DE LA NACIÓN EN EL EN EL ANÁLISIS ECONÓMICO Y ESTADÍSTICO, DESARROLLO DE PROCEDIMIENTOS DE ETL, APLICACIÓN DE TÉCNICAS DE ANÁLISIS Y VISUALIZACIÓN DE BIG DATA, Y CONSTRUCCIÓN DE MODELOS DE ADMINISTRACIÓN DE RIESGO; PARA LA GESTIÓN Y APOYO AL DESARROLLO DE LAS ACTIVIDADES   PARA LA GESTIÓN Y APOYO AL DESARROLLO DE LAS ACTIVIDADES PARA LA CONSOLIDACIÓN DE LA UNIDAD DE GESTIÓN DE INFORMACIÓN E INTELIGENCIA DE LA PROCURADURÍA GENERAL DE LA NACIÓN EN EL MARCO DEL PROYECTO DE INVERSIÓN DENOMINADO “MEJORAMIENTO DE LA GESTIÓN INSTITUCIONAL DE LA PROCURADURÍA GENERAL DE LA NACIÓN A NIVEL NACIONAL” CON BPIN 2018011000064”.</t>
  </si>
  <si>
    <t>PRESTAR POR SUS PROPIOS MEDIOS, CON PLENA AUTONOMÍA TÉCNICA Y ADMINISTRATIVA, SERVICIOS PROFESIONALES A LA VICEPROCURADURÍA GENERAL DE LA NACIÓN EN EL EL MANEJO Y ADMINISTRACIÓN DE BASES DE DATOS PARA EL PROCESAMIENTO DE BIG DATA Y AUTOMATIZACIÓN DE PROCESOS MEDIANTE LENGUAJES DE PROGRAMACIÓN PARA LA GESTIÓN Y APOYO AL DESARROLLO DE LAS ACTIVIDADES PARA LA CONSOLIDACIÓN DE LA UNIDAD DE GESTIÓN DE INFORMACIÓN E INTELIGENCIA DE LA PROCURADURÍA GENERAL DE LA NACIÓN EN EL MARCO DEL PROYECTO DE INVERSIÓN DENOMINADO “MEJORAMIENTO DE LA GESTIÓN INSTITUCIONAL DE LA PROCURADURÍA GENERAL DE LA NACIÓN A NIVEL NACIONAL” CON BPIN 2018011000064”.</t>
  </si>
  <si>
    <t xml:space="preserve">“Prestar por sus propios medios con plena autonomía técnica y administrativa sus servicios profesionales de apoyo a la oficina de planeación en la consolidación, generación de reportes y estadísticas con información de las diferentes bases de datos de los sistemas de información SIM y STRATEGOS que contribuya a desarrollar la interoperabilidad, pruebas e implementación de los sistemas de información SIM – STRATEGOS en el marco del proyecto de Inversión denominado “Mejoramiento de la Gestión Institucional de la Procuraduría General de la nación a Nivel Nacional” con BPIN 2018011000064”. </t>
  </si>
  <si>
    <t>CO-DC-11002</t>
  </si>
  <si>
    <t>5878751</t>
  </si>
  <si>
    <t>Prestar por sus propios medios con plena autonomía técnica y administrativa sus servicios profesionales de apoyo a la Oficina de Planeación, para la planificación, gestión, articulación, arquitectura de negocio, analítica descriptiva, consolidación de bases de datos, generación de consultas y reportes de la información que contribuya a los procesos de Arquitectura Empresarial y Analítica de DAtos de la Procuraduría General de la Nación</t>
  </si>
  <si>
    <t>CO-DC-11003</t>
  </si>
  <si>
    <t>5878752</t>
  </si>
  <si>
    <t>Prestar por sus propios medios con plena autonomía técnica y administrativa servicios de apoyo a la gestión de la Oficina de Planeación y el Grupo SIME en la ejecución del proceso de actualización de información en el Sistema de Información Misional,mediante el registro de etapas procesales disciplinarias, intervención y preventivas a nivel nacional, que contribuya a desarrollar la interoperabilidad pruebas e implementación de los sistemas de información SIM – STRATEGOS en el marco del proyecto de inversión denominado “Mejoramiento de la gestión institucional de la Procuraduría General de la Nación a nivel nacional” con BPIN 2018011000064.</t>
  </si>
  <si>
    <t>CO-DC-11004</t>
  </si>
  <si>
    <t>Ricardo Alberto Montaña</t>
  </si>
  <si>
    <t>5878753</t>
  </si>
  <si>
    <t>CO-DC-11005</t>
  </si>
  <si>
    <t>5878754</t>
  </si>
  <si>
    <t>CO-DC-11006</t>
  </si>
  <si>
    <t>5878755</t>
  </si>
  <si>
    <t>CO-DC-11007</t>
  </si>
  <si>
    <t>5878756</t>
  </si>
  <si>
    <t>Prestar por sus propios medios, con plena autonomía técnica y administrativa servicios profesionales de apoyo a la oficina de planeación y Grupo de Mejoramiento y Arquitectura en la ejecución de actividades  que contribuya al despliegue nacional, mejoramiento y fortalecimiento del Sistema de Gestión de Calidad,  Plan Anticorrupción y de Atención al Ciudadano y estudio de cargas laborales y elaboración del Manual de Funciones y competencias laborales en el marco del proyecto de inversión "mejoramiento de la gestión institucional de la procuraduría general de la nación a nivel nacional" con bpin2018011000064.</t>
  </si>
  <si>
    <t>CO-DC-11008</t>
  </si>
  <si>
    <t>Luzmila Fajardo Español</t>
  </si>
  <si>
    <t>5878757</t>
  </si>
  <si>
    <t>Prestar por sus propios medios, con plena autonomía técnica y administrativa servicios profesionales de apoyo a la oficina de planeación Grupo de Mejoramiento y Arquitectura en la ejecución de actividades  que contribuya al despliegue nacional, mejoramiento y fortalecimiento del Sistema de Gestión de Calidad, arquitectura Institucional, Plan Anticorrupción y de Atención al Ciudadano en el marco del proyecto de inversión "mejoramiento de la gestión institucional de la procuraduría general de la nación a nivel nacional" con bpin2018011000064.</t>
  </si>
  <si>
    <t>CO-DC-11009</t>
  </si>
  <si>
    <t>5878758</t>
  </si>
  <si>
    <t>Prestar por sus propios medios, con plena autonomía técnica y administrativa servicios profesionales de apoyo a la oficina de planeación Grupo de Mejoramiento y Arquitectura en la ejecución de actividades  que contribuya al despliegue nacional del Plan Anticorrupción y de Atención al Ciudadano y estudio de cargas laborales, MECI, FURAG  en el marco del proyecto de inversión "mejoramiento de la gestión institucional de la procuraduría general de la nación a nivel nacional" con bpin2018011000064.</t>
  </si>
  <si>
    <t>CO-DC-11010</t>
  </si>
  <si>
    <t>5878759</t>
  </si>
  <si>
    <t>Prestar por sus propios medios, con plena autonomía técnica y administrativa servicios profesionales de apoyo a la oficina de planeación y Grupo de Mejoramiento y Arquitectura en la ejecución de actividades  que contribuya al despliegue nacional del Plan Anticorrupción y de Atención al Ciudadano y estudio de cargas laborales, MECI, FURAG  en el marco del proyecto de inversión "mejoramiento de la gestión institucional de la procuraduría general de la nación a nivel nacional" con bpin2018011000064.</t>
  </si>
  <si>
    <t>CO-DC-11011</t>
  </si>
  <si>
    <t>5878760</t>
  </si>
  <si>
    <t xml:space="preserve">PRESTAR POR SUS PROPIOS MEDIOS CON PLENA AUTONOMÍA TÉCNICA Y ADMINISTRATIVA SERVICIOS PROFESIONALES DE APOYO A LA DIVISIÓN DE REGISTRO Y CONTROL Y CORRESPONDENCIA, EN EL DISEÑO E IMPLEMENTACIÓN DE RUTAS DE ATENCIÓN Y ESTRATEGIAS DE SERVICIO EN APLICACIÓN DE LOS LINEAMIENTOS  ESTABLECIDOS EN LA GUIA PQRSD Y EN LOS PLANES DE MEJORAMIENTO INSTITUCIONALES PARA LA PRESTACIÓN ADECUADA DEL SERVICIO AL CIUDADANO POR LOS CANALES DE ATENCIÓN VIRTUAL Y ESCRITO. </t>
  </si>
  <si>
    <t>CO-DC-11012</t>
  </si>
  <si>
    <t>Olga Lucia Tibocha</t>
  </si>
  <si>
    <t>5878761</t>
  </si>
  <si>
    <t>CO-DC-11013</t>
  </si>
  <si>
    <t>5878762</t>
  </si>
  <si>
    <t>CO-DC-11014</t>
  </si>
  <si>
    <t>5878763</t>
  </si>
  <si>
    <t>CO-DC-11015</t>
  </si>
  <si>
    <t>5878764</t>
  </si>
  <si>
    <t xml:space="preserve">PRESTAR POR SUS PROPIOS MEDIOS CON PLENA AUTONOMIA TECNICA Y ADMINISTRATIVA LOS SERVICIOS PROFESIONALES A LA SECRETARIA GENERAL A TRAVES DE LOS GRUPOS DE GESTION DE LA SEGURIDAD Y SALUD EN EL TRABAJO Y GRUPO DE BIENESTAR  EN EL MARCO DEL SISTEMA DE INFORMACION GESTION Y ANALISIS   (SIGA - SARS) BAJO LOS LINEAMIENTOS Y DIRECTRICES ESTABLECIDAS POR LA ENTIDAD.  </t>
  </si>
  <si>
    <t>CO-DC-11016</t>
  </si>
  <si>
    <t>Andrea Ortega y Andra Socarras</t>
  </si>
  <si>
    <t>5878765</t>
  </si>
  <si>
    <t>CO-DC-11017</t>
  </si>
  <si>
    <t>5878766</t>
  </si>
  <si>
    <t>CO-DC-11018</t>
  </si>
  <si>
    <t>5878767</t>
  </si>
  <si>
    <t>PRESTAR SERVICIOS DE APOYO A LA GESTIÓN DE LA ENTIDAD PARA EL DESARROLLO DE LAS ACTIVIDADES DE GESTIÓN DOCUMENTAL RELACIONADAS CON LA ORGANIZACIÓN DEL ARCHIVO DE GESTIÓN DEL GRUPO SIRI CON BASE EN LOS LINEAMIENTOS DEL PROCESO DE GESTIÓN DOCUMENTAL, EN EL MARCO DEL PROYECTO DE INVERSIÓN DENOMINADO “MEJORAMIENTO DE LA GESTIÓN DOCUMENTAL Y DIGITALIZACIÓN DEL FONDO DOCUMENTAL DE LA PROCURADURIA GENERAL DE LA NACIÓN CON BPIN 2019011000091”.</t>
  </si>
  <si>
    <t>CO-DC-11019</t>
  </si>
  <si>
    <t>Myriam Stella Ortiz Quintero</t>
  </si>
  <si>
    <t>5878768</t>
  </si>
  <si>
    <t>PRESTAR SERVICIOS PROFESIONALES PARA EL DESARROLLO DE LAS ACTIVIDADES DE GESTIÓN DOCUMENTAL RELACIONADAS CON LA ORGANIZACIÓN DEL ARCHIVO DE GESTIÓN DE LA PROCURADURIA PRIMERA DISTRITAL Y LA APLICACIÓN DE LAS TABLAS DE RETENCIÓN DOCUMENTAL, EN EL MARCO DEL PROYECTO DE INVERSIÓN DENOMINADO MEJORAMIENTO DE LA GESTIÓN DOCUMENTAL Y DIGITALIZACIÓN DEL FONDO DOCUMENTAL DE LA PROCURADURIA GENERAL DE LA NACIÓN CON BPIN 2019011000091.</t>
  </si>
  <si>
    <t>CO-DC-11020</t>
  </si>
  <si>
    <t>5878769</t>
  </si>
  <si>
    <t>PRESTAR SERVICIOS DE APOYO A LA GESTIÓN DE LA ENTIDAD PARA EL DESARROLLO DE LAS ACTIVIDADES DE GESTIÓN DOCUMENTAL RELACIONADAS CON LA DIGITALIZACIÓN DEL ARCHIVO DEL PROCESO DE CALIFICACIÓN DE SERVICIOS CON BASE EN LOS LINEAMIENTOS DEL PROCESO DE GESTIÓN DOCUMENTAL, EN EL MARCO DEL PROYECTO DE INVERSIÓN DENOMINADO “MEJORAMIENTO DE LA GESTIÓN DOCUMENTAL Y DIGITALIZACIÓN DEL FONDO DOCUMENTAL DE LA PROCURADURIA GENERAL DE LA NACIÓN CON BPIN 2019011000091</t>
  </si>
  <si>
    <t>CO-DC-11021</t>
  </si>
  <si>
    <t>5878770</t>
  </si>
  <si>
    <t>PRESTAR SERVICIOS PROFESIONALES PARA EL DESARROLLO DE LAS ACTIVIDADES DE GESTIÓN DOCUMENTAL RELACIONADAS CON LA ORGANIZACIÓN DEL ARCHIVO DEL PROCESO DE CONTRATACIÓN ESTATAL Y LA APLICACIÓN DE LAS TABLAS DE RETENCIÓN DOCUMENTAL, EN EL MARCO DEL PROYECTO DE INVERSIÓN DENOMINADO “MEJORAMIENTO DE LA GESTIÓN DOCUMENTAL Y DIGITALIZACIÓN DEL FONDO DOCUMENTAL DE LA PROCURADURIA GENERAL DE LA NACIÓN CON BPIN 2019011000091”.</t>
  </si>
  <si>
    <t>CO-DC-11022</t>
  </si>
  <si>
    <t>5878771</t>
  </si>
  <si>
    <t>PRESTAR SERVICIOS DE APOYO A LA GESTIÓN PARA EL DESARROLLO DE LAS ACTIVIDADES DE GESTIÓN DOCUMENTAL RELACIONADAS CON LA ORGANIZACIÓN, TRANSFERENCIA, ELIMINACIÓN y DIGITALIZACIÓN DOCUMENTAL DE ACUERDO CON LO ESTABLECIDO EN LAS TABLAS DE RETENCIÓN DOCUMENTAL Y/O TABLAS DE VALORACION DOCUMENTAL EN LOS ARCHIVOS DEL NIVEL CENTRAL DE LA PGN QUE SE REQUIERA, CON BASE EN LOS LINEAMIENTOS DEL PROCESO DE GESTIÓN DOCUMENTAL, EN EL MARCO DEL PROYECTO DE INVERSIÓN DENOMINADO“MEJORAMIENTO DE LA GESTIÓN DOCUMENTAL Y DIGITALIZACIÓN DEL FONDO DOCUMENTAL DE LA PROCURADURIA GENERAL DE LA NACIÓN CON BPIN 2019011000091”</t>
  </si>
  <si>
    <t>CO-DC-11023</t>
  </si>
  <si>
    <t>5878772</t>
  </si>
  <si>
    <t>CO-DC-11024</t>
  </si>
  <si>
    <t>5878773</t>
  </si>
  <si>
    <t>PRESTAR POR SUS PROPIOS MEDIOS CON PLENA AUTONOMÍA TÉCNICA Y ADMINISTRATIVA SERVICIOS PROFESIONALES EN LA ESTRUCTURACIÓN, VERIFICACIÓN, SELECCIÓN, GESTIÓN, TRÁMITE, EJECUCIÓN Y MEJORAMIENTO DE LOS DOCUMENTOS DEL PROCESO DE GESTIÓN DE LA CONTRATACIÓN DE LA PROCURADURÍA GENERAL DE LA NACIÓN PARA LA IMPLEMENTACIÓN Y MANTENIMIENTO DEL MODELO INTEGRADO DE PLANEACIÓN Y GESTIÓN – MIPG.</t>
  </si>
  <si>
    <t>CO-DC-11025</t>
  </si>
  <si>
    <t xml:space="preserve">Liliana Pineda </t>
  </si>
  <si>
    <t>5878774</t>
  </si>
  <si>
    <t>CO-DC-11026</t>
  </si>
  <si>
    <t>5878775</t>
  </si>
  <si>
    <t>CONTRATAR A TÍTULO DE ARRIENDO UN INMUEBLE CON DESTINO AL FUNCIONAMIENTO DEL GRUPO DE APOYO TÉCNICO PARA LA VIGILANCIA INTEGRAL AL SISTEMA GENERAL DE REGALÍAS EN LA CIUDAD DE CARTAGENA (BOLÍVAR).</t>
  </si>
  <si>
    <t>Diego Alonso Bernal Acosta</t>
  </si>
  <si>
    <t>CONTRATAR A TÍTULO DE ARRIENDO UN INMUEBLE CON DESTINO AL FUNCIONAMIENTO DEL GRUPO DE APOYO TÉCNICO PARA LA VIGILANCIA INTEGRAL AL SISTEMA GENERAL DE REGALÍAS EN LA CIUDAD DE BOGOTÁ D.C.</t>
  </si>
  <si>
    <t>CONTRATAR A TÍTULO DE ARRIENDO UN INMUEBLE CON DESTINO AL FUNCIONAMIENTO DEL GRUPO DE APOYO TÉCNICO PARA LA VIGILANCIA INTEGRAL AL SISTEMA GENERAL DE REGALÍAS EN LA CIUDAD DE TUNJA - BOYACÁ.</t>
  </si>
  <si>
    <t>REGALIAS</t>
  </si>
  <si>
    <t>CONTRATAR A TÍTULO DE ARRIENDO UN INMUEBLE CON DESTINO AL FUNCIONAMIENTO DEL GRUPO DE APOYO TÉCNICO PARA LA VIGILANCIA INTEGRAL AL SISTEMA GENERAL DE REGALÍAS EN LA CIUDAD DE CALI - VALLE DEL CAUCA.</t>
  </si>
  <si>
    <t>CONTRATAR A TÍTULO DE ARRIENDO TRES (3) PARQUEADEROS PARA VEHÍCULOS ASIGNADOS A LA DIVISIÓN DE SEGURIDAD Y UBICADOS EN LA CIUDAD DE CARTAGENA – BOLIVAR.</t>
  </si>
  <si>
    <t xml:space="preserve">CONTRATAR EL ARRIENDO DE UN INMUEBLE CON DESTINO AL FUNCIONAMIENTO DE LA PROCURADURÍA 289 JUDICIAL I PENAL DEL MUNICIPIO DE CALARCÁ (QUINDIO). </t>
  </si>
  <si>
    <t>Prestar por sus propios Medios, con plena autonomia tecnica y administrativa los servicios Profesioanles a la Oficina de planeacion de la PGN como asesor tranversal en las actividades de Implementacion del SIM Nacional en articulacion con la arquitectura empresarial de la entidad, apoyando desde el punto de vista tecnico conceptual la gestion para la coordinacion de las actividades necesarias en el logro de los obejtivos planteadospor entidad en cada una de estas iniciativas dentro de las actividades de Implementacion y evolucion del proyecto de Inversion " Fortalecimiento del sistema unificado del reporte y consulta de la informacion disciplinaria a nivel nacional SIM CON BPIN 2020011000005”</t>
  </si>
  <si>
    <t>enero</t>
  </si>
  <si>
    <t>4 meses</t>
  </si>
  <si>
    <t>directa</t>
  </si>
  <si>
    <t>PRESTAR POR SUS PROPIOS MEDIOS CON PLENA AUTONOMÍA TÉCNICA Y ADMINISTRATIVA SERVICIOS DE APOYO A LA GESTIÓN A LA DIVISIÓN DE REGISTRO Y CONTROL Y CORRESPONDENCIA, EN LAS ACTIVIDADES OPERATIVAS PARA EL FORTALECIMIENTO Y ORGANIZACIÓN DE LAS SOLICITUDES CIUDADANAS QUE SE RECIBEN A TRAVÉS DEL CANAL DE ATENCIÓN ESCRITO.</t>
  </si>
  <si>
    <t>propios</t>
  </si>
  <si>
    <t>no</t>
  </si>
  <si>
    <t>Arrendamiento de un inmueble para las Procuradurías Judiciales en la ciudad de Armenia - Quindío.</t>
  </si>
  <si>
    <t>marzo</t>
  </si>
  <si>
    <t>10 meses</t>
  </si>
  <si>
    <t>N/A</t>
  </si>
  <si>
    <t>5 meses</t>
  </si>
  <si>
    <t>febrero</t>
  </si>
  <si>
    <t>1 mes</t>
  </si>
  <si>
    <t xml:space="preserve">SELECCIONAR AL OFERENTE QUE PRESTE A LA PROCURADURÍA GENERAL DE LA NACIÓN LOS SERVICIOS DE SOPORTE TECNICO Y MANTENIMIENTO DE LA PLATAFORMA DE COMUNICACIONES UNIFICADAS AVAYA A NIVEL NACIONAL DE LA ENTIDAD, LOS EQUIPOS QUE LA COMPONEN Y SERVICIOS CONEXOS.  </t>
  </si>
  <si>
    <t xml:space="preserve">10 </t>
  </si>
  <si>
    <t>meses</t>
  </si>
  <si>
    <t xml:space="preserve">Prestar los servicios profesionales para apoyar a la Oficina de Planeación en la definición de los planes estratégicos de la entidad en el marco del modelo integrado de planeación y gestión de la Procuraduría General de la Nación, así como el acompañamiento en la actualización de los proyectos de inversión de la  entidad. </t>
  </si>
  <si>
    <t>6 meses</t>
  </si>
  <si>
    <t>LUCY MARGARITA OSORIO MASTRODOMÉNICO</t>
  </si>
  <si>
    <t>CONTRATAR LA PRESTACIÓN DEL SERVICIO DE SOPORTE, MANTENIMIENTO Y BOLSA DE HORAS PARA DESARROLLOS Y PERSONALIZACIONES DE LOS MÓDULOS SALIN (ALMACÉN E INVENTARIOS), SIFIP (ACTIVOS FIJOS Y DEPRECIACIONES, CONTROL Y SEGUIMIENTO CONTABLE DE RECURSOS DE LA ENTIDAD) QUE HACEN PARTE DEL SISTEMA ADMINISTRATIVO Y FINANCIERO - SIAF DE LA PROCURADURÍA GENERAL DE LA NACIÓN</t>
  </si>
  <si>
    <t>11 meses</t>
  </si>
  <si>
    <t>ESTUDIOS PREVIOS PARA CONTRATAR LA PRESTACION DEL SERVICIO DE SOPORTE, MANTENIMIENTO Y BOLSA DE HORAS PARA DESARROLLOS Y PERSONALIZACIONES DEL SISTEMA DE INFORMACIÓN WEB SIRI DE LA PROCURADURIA GENERAL DE LA NACION.</t>
  </si>
  <si>
    <t>CONTRATAR EL ARRIENDO DE UN INMUEBLE CON DESTINO AL FUNCIONAMIENTO DE LA PROCURADURÍA PROVINCIAL Y LAS PROCURADURÍAS 231 Y 290 JUDICIAL I PENAL, 149, 150, 151 Y 152 JUDICIAL II PENAL, 210 Y 211 JUDICIAL I ADMINISTRATIVA, 37 Y 38 JUDICIAL II ADMINISTRATIVA, 15 JUDICIAL I TRABAJO SEGURIDAD SOCIAL, 34 JUDICIAL II TRABAJO SEGURIDAD SOCIAL, 21 JUDICIAL II FAMILIA, 28 JUDICIAL II AMBIENTAL Y AGRARIA Y 2 JUDICIAL II RESTITUCIÓN DE TIERRAS UBICADAS EN LA CIUDAD DE PEREIRA (RISARALDA)</t>
  </si>
  <si>
    <t>DIRECTA</t>
  </si>
  <si>
    <t>abril</t>
  </si>
  <si>
    <t>16 meses</t>
  </si>
  <si>
    <t>si</t>
  </si>
  <si>
    <t>por aprobar</t>
  </si>
  <si>
    <t>9 meses</t>
  </si>
  <si>
    <t>9meses</t>
  </si>
  <si>
    <t>Contratación Directa</t>
  </si>
  <si>
    <t>junio</t>
  </si>
  <si>
    <t>7 meses</t>
  </si>
  <si>
    <t>7 ,meses</t>
  </si>
  <si>
    <t xml:space="preserve"> 81112210   43232302</t>
  </si>
  <si>
    <t>Se requiere adelantar una contratación de menor cuantia para efectuar regularmente la publicacion de los avisos tales como edictos, notificaciónes y los que se requieren para divulgación a la ciudadania.</t>
  </si>
  <si>
    <t>menor cuantia</t>
  </si>
  <si>
    <t>PRESTAR POR SUS PROPIOS MEDIOS, CON PLENA AUTONOMIA TÉCNICA Y ADMINISTRATIVA, LOS SERVICIOS DE APOYO A LA GESTIÓN DE LA OFICINA JURÍDICA EN LAS ACTIVIDADES RELACIONADAS CON LA DEPURACIÓN, ACTUALIZACION Y REGISTRO DE LA INFORMACIÓN A QUE ESTA OBLIGADA LA PROCURADURIA GENERAL DE LA NACION MANTENER REGISTRADA EN LA PLATAFORMA EKOGUI, CONCERNIENTE CON LA ACTIVIDAD JUDICIAL Y EXTRAJUDICIAL DONDE LA ENTIDAD ES VINCULADA COMO SUJETO PROCESAL</t>
  </si>
  <si>
    <t>MARZO</t>
  </si>
  <si>
    <t>PROPIOS</t>
  </si>
  <si>
    <t>9 MESES</t>
  </si>
  <si>
    <t xml:space="preserve">9 MESES </t>
  </si>
  <si>
    <t>Jorge Humberto Serna Botero</t>
  </si>
  <si>
    <t>Arrendamiento de un inmueble para las Procuradurías 34 Y 153 Judiciales II Administrativa, 89 Y 90 Judiciales I Administrativa y 11 Judicial II Agraria de la ciudad de Neiva – Huila.</t>
  </si>
  <si>
    <t>Contratación directa</t>
  </si>
  <si>
    <t>Arrendamiento de un inmueble para las Procuradurías Regional, 17 Judicial II Ambiental y Agraria, 54 Judicial II de Familia, 292 Judicial I Penal y 85 Judicial II Penal de San Andrés</t>
  </si>
  <si>
    <t>Arrendamiento de un inmueble para lasProcuradurías 3 Judicial I Laboral, 35 Judicial II Trabajo y Seguridad Social, 197 Judicial I Penal de Bello y funcionarios de la Procuraduría Provincial del Valle de Aburrá de Medellín – Antioquia</t>
  </si>
  <si>
    <t>CONTRATAR EL SERVICIO DE MONTAJE Y CONFIGURACIÓN DE LA SALA DE VIDEOCONFERENCIA DEL DESPACHO DE LA PROCURADURÍA GENERAL DE LA NACIÓN</t>
  </si>
  <si>
    <t>Reymundo Sojo Ortiz</t>
  </si>
  <si>
    <t>8 meses</t>
  </si>
  <si>
    <t>contratacion directa</t>
  </si>
  <si>
    <t>regalias</t>
  </si>
  <si>
    <t>CONTRATAR EL SERVICIO DE MANTENIMIENTO PREVENTIVO Y CORRECTIVO PARA LAS UPS QUE POSEE LA PROCURADURIA GENERAL DE LA NACIÓN A NIVEL NACIONAL INCLUYENDO SUMINISTRO DE REPUESTOS Y BATERÍAS</t>
  </si>
  <si>
    <t>CONTRATAR EL SERVICIO DE HOSTING DE LAS APLICACIONES WEB DE LA ENTIDAD</t>
  </si>
  <si>
    <t>CONTRATAR SERVICIO DE CUSTODIA Y ALMACENAMIENTO DE MEDIOS MAGNÉTICOS</t>
  </si>
  <si>
    <t>ADQUIRIR LA RENOVACIÓN DE LA MEMBRESIA PARA EL DIRECCIONAMIENTO IP DE LA PROCURADUÍA GENERAL DE LA NACIÓN IPV4-IPV6.</t>
  </si>
  <si>
    <t>ADQUISICIÓN DE MATERIALES REDES ELÉCTRICAS Y LÓGICAS</t>
  </si>
  <si>
    <t>CONTRATAR LA PRESTACIÓN DEL SERVICIO DE SOPORTE, MANTENIMIENTO Y BOLSA DE HORAS PARA DESARROLLOS Y PERSONALIZACIONES DEL SISTEMA DE INFORMACIÓN STRATEGOS DE LA PROCURADURIA GENERAL DE LA NACIÓN.</t>
  </si>
  <si>
    <t>83112304; 83111602; 81112101</t>
  </si>
  <si>
    <t xml:space="preserve"> CONTRATAR LA PRESTACIÓN DEL SERVICIO DE SOPORTE, MANTENIMIENTO Y BOLSA DE HORAS PARA DESARROLLOS Y PERSONALIZACIONES DEL  SISTEMA INTEGRADO DE BILBIOTECAS KOHA DE LA PROCURADURIA GENERAL DE LA NACIÓN.</t>
  </si>
  <si>
    <t>81112200;
81111800</t>
  </si>
  <si>
    <t>CONTRATAR LOS SERVICIOS DE SOPORTE PREMIER (DIRECTO) DEL FABRICANTE PARA LOS PRODUCTOS Y SERVICIOS TECNOLÓGICOS ADQUIRIDOS EN LA PLATAFORMA MICROSOFT POR LA PGN.</t>
  </si>
  <si>
    <t>CONTRATAR EL SERVICIO DE FÁBRICA DE SOFTWARE PARA LOS SISTEMAS DE INFORMACIÓN Y APLICACIONES MISIONALES Y DE APOYO DE LA PGN CON EL FIN DE FORTALECER LOS COMPONENTES DE LA PLATAFORMA TECNOLÓGICA DE LA ENTIDAD Y LA TOMA DE DECISIONES.</t>
  </si>
  <si>
    <t>CONTRATAR LA PRESTACIÓN DEL SERVICIO DE SOPORTE, MANTENIMIENTO, ACTUALIZACIÓN Y BOLSA DE HORAS PARA DESARROLLO Y PERSONALIZACIONES DEL SOFTWARE DE RECURSOS HUMANOS HOMINIS DE LA PROCURADURÍA GENERAL DE LA NACIÓN.</t>
  </si>
  <si>
    <t>CONTRATAR EL SERVICIO DE CERTIFICADOS FIRMA DIGITAL DE FUNCIÓN PÚBLICA CENTRALIZADA, CERTIFICADO DIGITAL DE PERSONA JURÍDICA, CERTIFICADOS DE FIRMA DIGITAL FUNCIÓN PÚBLICA SIIF NACIÓN, CERTIFICADO DE SEGURIDAD (SSL EV) PARA LA OPERACIÓN DE FIRMA DIGITAL DE LA PGN.</t>
  </si>
  <si>
    <t>81112220;81112301;81112303;81112304;81111800; 43232301</t>
  </si>
  <si>
    <t>CONTRATAR LA PRESTACIÓN DEL SERVICIO DE MESA DE AYUDA INTEGRAL DE SOPORTE A USUARIOS, ADMINISTRACIÓN Y MANTENIMIENTO DE EQUIPOS DE OFICINA, INSTALACIÓN Y MANTENIMIENTO DEL CABLEADO ESTRUCTURADO Y REDES ELÉCTRICAS Y LICENCIAMIENTO DEL SOFTWARE ARANDA DE LA ENTIDAD A NIVEL NACIONAL.</t>
  </si>
  <si>
    <t>mayo</t>
  </si>
  <si>
    <t>43232301; 43233701; 43231501</t>
  </si>
  <si>
    <t>DIGITAL CONSUMER INTELLIGENCE OUTSOURCING COMPARTIDO - SERVICIO INTEGRAL DE LICENCIAMIENTO, SOPORTE, CAPACITACIÓN, GESTIÓN Y UN DIGITAL ANALYTICS COMMAND CENTER PARA LA VISUALIZACIÓN DE DATOS EN TIEMPO REAL</t>
  </si>
  <si>
    <t>RECURSOS PROPIOS</t>
  </si>
  <si>
    <t xml:space="preserve">43221700; 81111805 </t>
  </si>
  <si>
    <t>ADQUIRIR EL SOPORTE Y MANTENIMIENTO DEL HARDWARE Y SOFTWARE DE LOS SWITCHES TOP OF THE RACK (TOR)</t>
  </si>
  <si>
    <t>CONTRATAR EL SERVICIO DE MONTAJE, SUMINISTRO, CONFIGURACIÓN, SOPORTE Y MANTENIMIENTO DE LAS SALAS DE VIDECONFERENCIA DEL DESPACHO DE LA VICEPROCURADURÍA GENERAL DE LA NACIÓN</t>
  </si>
  <si>
    <t>Subasta Inversa</t>
  </si>
  <si>
    <t>81112200; 81112300</t>
  </si>
  <si>
    <t>3 MESES</t>
  </si>
  <si>
    <t>ABRIL</t>
  </si>
  <si>
    <t xml:space="preserve"> CONTRATAR LOS SERVICIOS DE SOPORTE TÉCNICO Y MANTENIMIENTO DE LA PLATAFORMA ARUBA DE LA ENTIDAD, LOS EQUIPOS QUE LA COMPONEN Y DEMÁS SERVICIOS REQUERIDOS PARA SU OPERACIÓN A NIVEL NACIONAL.</t>
  </si>
  <si>
    <t>MAYO</t>
  </si>
  <si>
    <t>7 MESES</t>
  </si>
  <si>
    <t xml:space="preserve">81112220; 81112205; 81111809;81111811 </t>
  </si>
  <si>
    <t>CONTRATAR LOS SERVICIOS DE SOPORTE TÉCNICO Y MANTENIMIENTO EN HARDWARE Y SOFTWARE DE LA PLATAFORMA HITACHI DE ALMACENAMIENTO Y BACK-UP</t>
  </si>
  <si>
    <t xml:space="preserve"> CONTRATAR LA RENOVACIÓN DE LICENCIAMIENTO DE SOPORTE TÉCNICO Y MANTENIMIENTO DEL SOFTWARE ALERO EXPRESS, CON NIVELES DE ATENCIÓN I, II Y III.</t>
  </si>
  <si>
    <t>81102700;
81111500</t>
  </si>
  <si>
    <t xml:space="preserve">PRESTAR SERVICIOS PROFESIONALES DE APOYO A LA GESTIÓN DE LA OFICINA DE SISTEMAS EN EL ANALISIS, DISEÑO, DESARROLLO, PRUEBAS E IMPLEMENTACIÓN DE SOFTWARE, DENTRO DEL MARCO DEL PROYECTO DE INVERSIÓN DENOMINADO “ACTUALIZACIÓN DE LA PLATAFORMA TECNOLÓGICA DE LA PROCURADURÍA GENERAL DE LA NACIÓN” CON BPIN 2018011000459. </t>
  </si>
  <si>
    <t xml:space="preserve"> 81102700;
81111500</t>
  </si>
  <si>
    <t xml:space="preserve">PRESTAR SERVICIOS PROFESIONALES DE APOYO A LA GESTIÓN DE LA OFICINA DE SISTEMAS EN LA DEFINICIÓN, IMPLEMENTACIÓN Y ACTUALIZACIÓN DE LA POLÍTICA DE GOBIERNO DIGITAL Y EL MODELO DE ARQUITECTURA EMPRESARIAL EN TI, DENTRO DEL MARCO DEL PROYECTO DE INVERSIÓN DENOMINADO “ACTUALIZACIÓN DE LA PLATAFORMA TECNOLÓGICA DE LA PROCURADURÍA GENERAL DE LA NACIÓN” CON BPIN 2018011000459. </t>
  </si>
  <si>
    <t>PRESTAR SERVICIOS PROFESIONALES DE APOYO A LA GESTIÓN DE LA OFICINA DE SISTEMAS PARA LA DEFINICIÓN,  IMPLEMENTACIÓN, CONTROL Y SEGUIMIENTO DE LOS COMPONENTES DE INFRAESTRUCTURA Y SISTEMAS DE INFORMACIÓN CON BASE EN EL MODELO DE ARQUITECTURA EMPRESARIAL DE TI, EN EL MARCO DEL PROYECTO DE INVERSIÓN DENOMINADO “ACTUALIZACIÓN DE LA PLATAFORMA TECNOLÓGICA DE LA PROCURADURÍA GENERAL DE LA NACIÓN” CON BPIN 2018011000459.</t>
  </si>
  <si>
    <t xml:space="preserve">PRESTAR SERVICIOS PROFESIONALES DE APOYO A LA GESTIÓN DE LA OFICINA DE SISTEMAS EN EL ANÁLISIS, DEFINICIÓN E IMPLEMENTACIÓN DEL MODELO DE GESTIÓN DE SEGURIDAD DE LA INFORMACIÓN Y LA ESTRUCTURACIÓN DEL PLAN DE RECUPERACIÓN DE DESASTRES (DRP) DENTRO DEL MARCO DEL PROYECTO DE INVERSIÓN DENOMINADO “ACTUALIZACIÓN DE LA PLATAFORMA TECNOLÓGICA DE LA PROCURADURÍA GENERAL DE LA NACIÓN” CON BPIN 2018011000459. </t>
  </si>
  <si>
    <t xml:space="preserve">PRESTAR SERVICIOS PROFESIONALES DE APOYO A LA GESTIÓN DE LA OFICINA DE SISTEMAS PARA ANÁLISIS, DEFINICIÓN Y CONSTRUCCIÓN DE BODEGAS DE DATOS Y VISUALIZACIÓN DE INFORMACIÓN PARA LA TOMA DE DECISIONES, ASÍ COMO EL APOYO EN EL USO Y APROPIACIÓN DE LAS HERRAMIENTAS DE INTELIGENCIA DE NEGOCIOS EN EL MARCO DEL PROYECTO DE INVERSIÓN DENOMINADO “ACTUALIZACIÓN DE LA PLATAFORMA TECNOLÓGICA DE LA PROCURADURÍA GENERAL DE LA NACIÓN” CON BPIN 2018011000459. </t>
  </si>
  <si>
    <t xml:space="preserve">PRESTAR SERVICIOS PROFESIONALES DE APOYO A LA GESTIÓN DE LA OFICINA DE SISTEMAS EN EL DESARROLLO, PRUEBAS, DOCUMENTACIÓN TÉCNICA E IMPLEMENTACIÓN DE SOFTWARE, DENTRO DEL MARCO DEL PROYECTO DE INVERSIÓN DENOMINADO “ACTUALIZACIÓN DE LA PLATAFORMA TECNOLÓGICA DE LA PROCURADURÍA GENERAL DE LA NACIÓN” CON BPIN 2018011000459. </t>
  </si>
  <si>
    <t xml:space="preserve">82141500
</t>
  </si>
  <si>
    <t xml:space="preserve">PRESTAR SERVICIOS PROFESIONALES DE APOYO A LA GESTIÓN DE LA OFICINA DE SISTEMAS EN EL DISEÑO DE PIEZAS GRÁFICAS, MOCKUPS / MODELOS DE INTERFAZ GRÁFICA DE SISTEMAS DE INFORMACIÓN, ESTRATEGIAS DE COMUNICACIÓN TECNOLÓGICA DENTRO DEL MARCO DEL PROYECTO DE INVERSIÓN DENOMINADO “ACTUALIZACIÓN DE LA PLATAFORMA TECNOLÓGICA DE LA PROCURADURÍA GENERAL DE LA NACIÓN” CON BPIN 2018011000459. </t>
  </si>
  <si>
    <t xml:space="preserve">PRESTAR SERVICIOS PROFESIONALES DE APOYO A LA GESTIÓN DE LA OFICINA DE SISTEMAS EN EL CONTROL Y SEGUIMIENTO DE LOS PROYECTOS E INICIATIVAS ESTABLECIDOS EN EL PETI, ASÍ COMO EL CUMPLIMIENTO DE INDICADORES Y METAS TRANSVERSALES CON COMPONENTES TECNOLÓGICOS  DENTRO DEL MARCO DEL PROYECTO DE INVERSIÓN DENOMINADO “ACTUALIZACIÓN DE LA PLATAFORMA TECNOLÓGICA DE LA PROCURADURÍA GENERAL DE LA NACIÓN” CON BPIN 2018011000459. </t>
  </si>
  <si>
    <t>julio</t>
  </si>
  <si>
    <t>REALIZAR LOS AVALUOS DE LOS BIENES INMUEBLES  DE LA  Carrera 65 No 14-91 BODEGA DE PUENTE ARANDA DE LA CIUDAD DE BOGOTA Y EDIFICIO DE LA CALLE 40 No. 44-39  Cámara de Comercio Pisos  1 y 2 DE LA CIUDAD DE BARRANQUILLA ATLANTICO, PROPIEDAD DE LA PROCURADURIA GENERAL DE LA NACION</t>
  </si>
  <si>
    <t xml:space="preserve">MINIMA CUANTIA </t>
  </si>
  <si>
    <t xml:space="preserve">Prestación de servicios profesionales jurídicos como apoyo a la división de registro y control y correspondencia, en el trámite y asignación de las PQRSD que ingresan a la entidad a través de los diferentes canales de atención ciudadana, así como en la aplicación del protocolo de evaluación de quejas disciplinarias, con lo cual se contribuye a implementar la mesa de atención al ciudadano en el marco del proyecto de inversión denominado “Mejoramiento de la gestión institucional de la Procuraduría General de la Nación a nivel nacional con código BPIN 2018011000064”. </t>
  </si>
  <si>
    <t>Prestación de servicios profesionales jurídicos como apoyo a la división de registro y control y correspondencia, en el trámite y asignación de las PQRSD que ingresan a la entidad a través de los diferentes canales de atención ciudadana, así como en la aplicación del protocolo de evaluación de quejas disciplinarias, con lo cual se contribuye a implementar la mesa de atención al ciudadano en el marco del proyecto de inversión denominado “Mejoramiento de la gestión institucional de la Procuraduría General de la Nación a nivel nacional con código BPIN 2018011000064”.</t>
  </si>
  <si>
    <t>PRESTAR POR SUS PROPIOS MEDIOS, CON PLENA AUTONOMÍA TÉCNICA Y ADMINISTRATIVA, SERVICIOS PROFESIONALES A LA DIVISIÓN DE REGISTRO Y CONTROL Y CORRESPONDENCIA, EN EL PROCESO DE GESTIÓN DE PQRDS Y ASIGNACIÓN DE COMPETENCIA FRENTE A LAS SOLICITUDES QUE INGRESAN A LA ENTIDAD A TRAVÉS DE LOS DIFERENTES CANALES DE ATENCIÓN CIUDADANA, LO QUE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</si>
  <si>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EN EL TRÁMITE DE RECEPCIÓN, CLASIFICACIÓN Y DISTRIBUCIÓN DE LAS PQRSD RECIBIDAS A TRAVÉS DEL CANAL ESCRITO DE ATENCIÓN DE LA PGN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</si>
  <si>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EN EL TRÁMITE DE RECEPCIÓN, CLASIFICACIÓN Y DISTRIBUCIÓN DE LAS PQRSD RECIBIDAS A TRAVÉS DEL CANAL VIRTUAL DE ATENCIÓN DE LA PGN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</si>
  <si>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EN EL TRÁMITE DE RECEPCIÓN, CLASIFICACIÓN Y DISTRIBUCIÓN DE LAS PQRSD RECIBIDAS A TRAVÉS DEL CANAL TELEFÓNICO DE ATENCIÓN DE LA PGN, ASÍ COMO BRINDAR ORIENTACIÓN A LOS USUARIOS FRENTE A LOS DIFERENTES TRÁMITES O SERVICIOS DE LA ENTIDAD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</si>
  <si>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A LAS DIVISIONES DE REGISTRO, CONTROL Y CORRESPONDENCIA, Y CENTRO DE ATENCIÓN AL PÚBLICO EN EL TRÁMITE  DE LAS PQRSD RECIBIDAS A TRAVES DE LOS CANALES DE ATENCIÓN DE LA PGN Y SEGUIMIENTO DE CALIDAD DE LAS MISMAS, DE CONFORMIDAD CON LOS LINEAMIENTOS Y/O PROCEDIMIENTOS ESTABLECIDOS POR LA ENTIDAD,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</si>
  <si>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PROFESIONALES A LAS DIVISIONES DE REGISTRO, CONTROL Y CORRESPONDENCIA Y CENTRO DE ATENCIÓN AL PÚBLICO EN EL PROCESO DE GESTIÓN OPERATIVA Y APOYO REQUERIDO PARA EL CONTROL DE LA OPERACIÓN DE LOS CANALES DE ATENCIÓN DE PQRSD DE LA PGN, DE CONFORMIDAD CON LOS LINEAMIENTOS Y/O PROCEDIMIENTOS ESTABLECIDOS POR LA ENTIDAD, CON LO CUAL SE CONTRIBUYE A IMPLEMENTAR LA MESA DE ATENCIÓN AL CIUDADANO EN EL MARCO DEL PROYECTO DE INVERSIÓN DENOMINADO “MEJORAMIENTO DE LA GESTIÓN INSTITUCIONAL DE LA PROCURADURÍA GENERAL DE LA NACIÓN A NIVEL NACIONAL CON CÓDIGO BPIN 2018011000064”.</t>
  </si>
  <si>
    <t>Olga Lucia Tibocha Cortes</t>
  </si>
  <si>
    <t>mes</t>
  </si>
  <si>
    <t xml:space="preserve">Diego Alonso Bernal </t>
  </si>
  <si>
    <t>Prestar servicios profesionales de apoyo jurídico a la División de Registro y Control y Correspondencia, así como en la implementación de estrategias, rutas de atención, acciones de mejora  y articulación en la gestión de PQRSD con las dependencias de la Entidad, con lo cual se contribuye a implementar la mesa de atención al ciudadano en el marco del proyecto de inversión denominado “Mejoramiento de la gestión institucional de la Procuraduría General de la Nación a nivel nacional con código BPIN 2018011000064”.</t>
  </si>
  <si>
    <t>MESES</t>
  </si>
  <si>
    <t>CONCURSO DE MERITOS</t>
  </si>
  <si>
    <t>6  meses</t>
  </si>
  <si>
    <t>Seleccionar un Corredor de Seguros que asesore a la PROCURADURIA GENERAL DE LA NACION  en la Contratación y Administración del Programa de Seguros requerido para la adecuada protección de los bienes e intereses patrimoniales de la Entidad, y los bienes por los cuales sea legalmente responsable, para lograr que sea efectivo el cubrimiento de los riesgos cuando estos sucedan y efectuar las reclamaciones correspondientes.</t>
  </si>
  <si>
    <t>84131500; 84131600</t>
  </si>
  <si>
    <t>ASESORAR Y APOYAR LA GERENCIA DEL PROGRAMA DE FORTALECIMIENTO DE LA GESTIÓN INSTITUCIONAL DE LA PROCURADURÍA GENERAL DE LA NACIÓN QUE SE FINANCIA CON RECURSOS DEL CONTRATO DE PRÉSTAMO BID 4443/OC-CO, EN LO RELACIONADO CON LA PLANEACIÓN Y MONITOREO</t>
  </si>
  <si>
    <t>ASESORAR Y APOYAR LA GERENCIA DEL PROGRAMA DE FORTALECIMIENTO DE LA GESTIÓN INSTITUCIONAL DE LA PROCURADURÍA GENERAL DE LA NACIÓN QUE SE FINANCIA CON RECURSOS DEL CONTRATO DE PRÉSTAMO BID 4443/OC-CO, EN LO RELACIONADO CON LA GESTIÓN DE TECNOLOGÍA</t>
  </si>
  <si>
    <t>ASESORAR Y APOYAR LA GERENCIA DEL PROGRAMA DE FORTALECIMIENTO DE LA GESTIÓN INSTITUCIONAL DE LA PROCURADURÍA GENERAL DE LA NACIÓN QUE SE FINANCIA CON RECURSOS DEL CONTRATO DE PRÉSTAMO BID 4443/OC-CO, EN LO RELACIONADO CON LA GESTIÓN DE ADQUISICIONES</t>
  </si>
  <si>
    <t>ASESORAR Y APOYAR LA GERENCIA DEL PROGRAMA DE FORTALECIMIENTO DE LA GESTIÓN INSTITUCIONAL DE LA PROCURADURÍA GENERAL DE LA NACIÓN QUE SE FINANCIA CON RECURSOS DEL CONTRATO DE PRÉSTAMO BID 4443/OC-CO, EN LO RELACIONADO CON LA GESTIÓN FINANCIERA</t>
  </si>
  <si>
    <t>IMPLEMENTACIÓN DEL MODELO DE ATENCIÓN CIUDADANA A TRAVÉS DEL CANAL CENTRO DE CONTACTO - BPO PARA LA PROCURADURÍA GENERAL DE LA NACIÓN</t>
  </si>
  <si>
    <t>BID</t>
  </si>
  <si>
    <t>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</si>
  <si>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 xml:space="preserve">Contratación Directa </t>
  </si>
  <si>
    <t>20 meses</t>
  </si>
  <si>
    <t>Lucy Margarita Osorio Mastrodomenico</t>
  </si>
  <si>
    <t>R27</t>
  </si>
  <si>
    <t>PRESTACIÓN DE SERVICIOS PROFESIONALES PARA ASESORAR EN LA FORMULACIÓN Y EJECUCIÓN DE PLANES, PROGRAMAS, POLÍTICAS Y PROYECTOS A CARGO DE LA SECRETARÍA GENERAL</t>
  </si>
  <si>
    <t xml:space="preserve">PROPIOS </t>
  </si>
  <si>
    <t>10 MESES</t>
  </si>
  <si>
    <t>ADQUIRIR LICENCIAS DE USO DE SOFTWARE PARA LA EDICION DE DOCUMENTOS EN FORMATO .PDF</t>
  </si>
  <si>
    <t>Contratar la suscripción de productos online de Microsoft mediante el instrumento de agregación de demanda de Colombia Compra Eficiente que le permita a la Oficina de Sistemas de la PGN ofrecer herramientas de productividad a los colaboradores de la entidad (Correo, almacenamiento en nube, mensajería instantánea, organizador de tareas, entre otros) de forma fácil y eficiente, así como, garantizar la seguridad y privacidad de la información, mediante los planes de licenciamiento que apoyen con este objetivo.</t>
  </si>
  <si>
    <t>AMP</t>
  </si>
  <si>
    <t>JORGE HUMBERTO SERNA BOTERO</t>
  </si>
  <si>
    <t>ARRENDAMIENTO DE UN INMUEBLE CON DESTINO AL FUNCIONAMIENTO DE LA PROCURADURÍA GENERAL DE LA NACIÓN EN LA CIUDAD DE CARTAGENA-BOLÍVAR</t>
  </si>
  <si>
    <t>Contratar a título de arrendamiento de un inmuble con destino al funcionamiento de la Procuraduría General de la Nación en la ciudad de Tunja - Boyacá para que sigan funcionando en esa sede la Procuraduría 247 Judicial I Penal, funcionarios de la Procuraduría Provincial de Tunja y la sala de reuniones en la ciudad de Tunja.</t>
  </si>
  <si>
    <t>Contratar a título de arriendo un inmueble con destino al funcionamiento de la Procuraduría General de la Nación en la ciudad de Cali  - Valle, para que siga funcionando en esa sede el Centro de Atención al Público y al Personal en Condición de Discapacidad en la ciudad de Cali.</t>
  </si>
  <si>
    <t>IMPLEMENTACIÓN DEL MODELO DE PLANEACIÓN BASADO EN RIESGOS, A TRAVÉS DE LA FORMULACIÓN DE LA PLANEACIÓN ESTRATÉGICA DE LA PROCURADURÍA GENERAL DE LA NACIÓN</t>
  </si>
  <si>
    <t>AUDITORÍA FINANCIERA DE PROPÓSITO ESPECIAL Y REVISIÓN DE LAS ADQUISICIONES DEL PROGRAMA DE FORTALECIMIENTO DE LA GESTIÓN INSTITUCIONAL DE LA PROCURADURÍA GENERAL DE LA NACIÓN</t>
  </si>
  <si>
    <t>FORTALECER LOS PROCESOS DE CAPACITACIÓN Y FORMACIÓN DEL INSTITUTO DE ESTUDIOS DEL MINISTERIO PÚBLICO -IEMP.</t>
  </si>
  <si>
    <t>46151700,
42261900</t>
  </si>
  <si>
    <t>FORTALECER LA ESTRATEGIA Y MISIONALIDAD DE LA DIRECCIÓN NACIONAL DE INVESTIGACIONES ESPECIALES, A TRAVÉS DEL DISEÑO, IMPLEMENTACIÓN Y CONSOLIDACIÓN DE HERRAMIENTAS Y METODOLOGÍAS DE INVESTIGACIÓN, QUE PERMITAN EL DESPLIEGUE DEL LABORATORIO DE CRIMINALÍSTICA E INFORMÁTICA FORENSE DE LA PGN.</t>
  </si>
  <si>
    <t>bid</t>
  </si>
  <si>
    <t>DESARROLLAR E IMPLEMENTAR EL MODELO DE ATENCIÓN Y PARTICIPACIÓN CIUDADANA DE LA ENTIDAD EN EL MARCO DEL MODELO INTEGRADO DE PLANEACIÓN Y GESTIÓN DE LA PGN- MIPGN.</t>
  </si>
  <si>
    <t>DESARROLLAR E IMPLEMENTAR EL MODELO DE GESTIÓN DEL CONOCIMIENTO DE LA ENTIDAD EN EL MARCO DEL MODELO INTEGRADO DE PLANEACIÓN Y GESTIÓN DE LA PGN- MIPGN.</t>
  </si>
  <si>
    <t>DESARROLLAR E IMPLEMENTAR EL MODELO DE GESTIÓN DEL TALENTO HUMANO, CULTURA Y LIDERAZGO DE LA ENTIDAD EN EL MARCO DEL  MODELO INTEGRADO DE PLANEACIÓN Y GESTIÓN DE LA PGN- MIPGN.</t>
  </si>
  <si>
    <t>REALIZAR LA FORMULACIÓN DEL PLAN DECENAL DEL MINISTERIO PÚBLICO.</t>
  </si>
  <si>
    <t>APOYAR LA FORMULACIÓN E IMPLEMENTACIÓN DE LA ESTRATEGIA DE RENDICIÓN DE CUENTAS Y PARTICIPACIÓN CIUDADANA DE LA PGN.</t>
  </si>
  <si>
    <t>BRINDAR  LOS SERVICIOS DE COLOCATION PARA LA INFRAESTRUCTURA DE LA ENTIDAD QUE PERMITAN OPTIMIZAR Y MEJORAR EL CRECIMIENTO, ALTA DISPONIBILIDAD DE LOS SERVICIOS, SEGURIDAD, CONECTIVIDAD, REFRIGERACIÓN Y ALIMENTACIÓN DE LOS EQUIPOS QUE ALOJAN LOS SERVICIOS PRESTADOS POR LA OFICINA DE SISTEMAS DE LA PGN.</t>
  </si>
  <si>
    <t>BRINDAR LOS SERVICIOS DE FÁBRICA DE SOFTWARE PARA EL DESARROLLO E IMPLEMENTACIÓN DE LA CARPETA CIUDADANA DIGITAL Y SERVICIOS DE INTEROPERABILIDAD CON EL PORTAL ÚNICO DE TRÁMITES DEL ESTADO COLOMBIANO - GOV.CO.</t>
  </si>
  <si>
    <t>81102700,
8111500</t>
  </si>
  <si>
    <t>DISEÑAR E IMPLEMENTAR EL MODELO DE INTELIGENCIA DE NEGOCIOS Y LA ARQUITECTURA DE DATOS QUE FORTALEZCA LA TOMA DE DECISIONES DE LA ENTIDAD.</t>
  </si>
  <si>
    <t>80101507,
81111705,
81111707,
81111500</t>
  </si>
  <si>
    <t>FORTALECIMIENTO,  MEJORAMIENTO CONTINUO Y DESPLIEGUE DEL MODELO DE ARQUITECTURA EMPRESARIAL Y GOBIERNO DE TI.</t>
  </si>
  <si>
    <t>acuerdo marco</t>
  </si>
  <si>
    <t xml:space="preserve">7 meses </t>
  </si>
  <si>
    <t xml:space="preserve">81111500; 81112000 </t>
  </si>
  <si>
    <t>subasta inversa</t>
  </si>
  <si>
    <t xml:space="preserve">9 meses </t>
  </si>
  <si>
    <t>PRESTACIÓN DEL SERVICIO DE PUBLICACIÓN EN EL DIARIO OFICIAL DE LA IMPRENTA NACIONAL DE COLOMBIA DE LOS ACTOS ADMINISTRATIVOS EXPEDIDOS POR LA PROCURADURÍA GENERAL DE LA NACIÓN QUE LEGALMENTE LO REQUIERAN</t>
  </si>
  <si>
    <t>CONTRATO INTERADMINISTRATIVO</t>
  </si>
  <si>
    <t>Propios</t>
  </si>
  <si>
    <t>PRESTAR LOS SERVICIOS PROFESIONALES COMO APOYO JURÍDICO Y CONTRACTUAL A LA OFICINA DE SISTEMAS EN LA REVISIÓN DE DOCUMENTOS DESDE UN PUNTO DE VISTA LEGAL Y EN LA RESPUESTA A LAS SOLICITUDES QUE SURJAN DESDE LAS DEPENDENCIAS REGIONALES DE LA PROCURADURÍA GENERAL DE LA NACIÓN.</t>
  </si>
  <si>
    <t>7.5  meses</t>
  </si>
  <si>
    <t xml:space="preserve">Aunar esfuerzos entre la Procuraduría General de la Nación (PGN) y LA OEI para la realización del proyecto de  cooperación y asistencia técnica por parte de la OEI para contribuir con el desarrollo y fortalecimiento institucional, la socialización y dialogo social en territorio y el fomento de vocaciones y habilidades </t>
  </si>
  <si>
    <t>24 meses</t>
  </si>
  <si>
    <t>convenio</t>
  </si>
  <si>
    <t>Prestar  los  servicios profesionales en el Grupo de Mejoramiento y Arquitectura de la oficina de Planeación, apoyando la ejecución de actividades  que contribuyan al despliegue nacional de todos los componentes que conforman el sistema de gestión de calidad  a traves del seguimiento y verificando la aplicabilidad de los requisitos establecido en la Norma ISO 9001:2015. En el marco del proyecto de inversión "mejoramiento de la gestión institucional de la procuraduría general de la nación a nivel nacional" con bpin2018011000064.</t>
  </si>
  <si>
    <t xml:space="preserve">8 meses </t>
  </si>
  <si>
    <t xml:space="preserve"> CONTRATAR LOS SERVICIOS DE CONECTIVIDAD ENTRE LAS SEDES A NIVEL NACIONAL Y LA SEDE CENTRAL DE LA PROCURADURIA GENERAL DE LA NACIÓN.</t>
  </si>
  <si>
    <t>5</t>
  </si>
  <si>
    <t>13</t>
  </si>
  <si>
    <t>ADQUIRIR LA RENOVACIÓN DEL SOPORTE DE FÁBRICA DE LAS LICENCIAS DE LA PLATAFORMA DE SEGURIDAD PERIMETRAL DE LA ENTIDAD Y SERVICIOS CONEXOS</t>
  </si>
  <si>
    <t xml:space="preserve">Prestar los servicios profesionales en el Grupo de Mejoramiento y Arquitectura de la oficina de Planeación, apoyando la actualización del sistema de gestión de calidad a través del seguimiento y verificando la aplicabilidad de los requisitos establecido en la Norma ISO 9001:2015. En el marco del proyecto de inversión "mejoramiento de la gestión institucional de la procuraduría general de la nación a nivel nacional" con bpin2018011000064.
</t>
  </si>
  <si>
    <t xml:space="preserve">Prestar los servicios profesionales para apoyar a la Oficina de Planeación en la programación, seguimiento y generación de alertas sobre la gestión presupuestal con base en los objetivos y metas institucionales establecidas. En el marco del proyecto de inversión "mejoramiento de la gestión institucional de la procuraduría general de la nación a nivel nacional" con bpin2018011000064. </t>
  </si>
  <si>
    <t xml:space="preserve">Prestar los servicios profesionales en el Grupo de Mejoramiento y Arquitectura de la oficina de Planeación, apoyando la actuliización  del sistema de gestión de calidad e integración con otros sistemas  de gestión a través del seguimiento y verificando la aplicabilidad de los requisitos establecido en las normas definidas para tal fin En el marco del proyecto de inversión ""mejoramiento de la gestión institucional de la procuraduría general de la nación a nivel nacional"" con bpin2018011000064.		
		</t>
  </si>
  <si>
    <t>ADQUISICIÓN  DE PERSIANAS ENROLLABLES BLACK OUT PARA EL DESPACHO DE LA PROCURADURÍA GENERAL DE LA NACIÓN.</t>
  </si>
  <si>
    <t xml:space="preserve">Recursos Propios </t>
  </si>
  <si>
    <t xml:space="preserve">acuerdo marco </t>
  </si>
  <si>
    <t>CONTRATAR LOS SERVICIOS DE MONITOREO DE EVENTOS DE SEGURIDAD, INFRAESTRUCTURA Y RED, A TRAVÉS DE UNA HERRAMIENTA QUE SE INTEGRE CON EL SOFTWARE DE MONITOREO CON QUE CUENTA LA ENTIDAD Y QUE INCLUYA SERVICIOS ESPECIALIZADOS DE UNA PLATAFORMA NOC/SOC.</t>
  </si>
  <si>
    <t>81102700
81111500</t>
  </si>
  <si>
    <t>PRESTAR SERVICIOS PROFESIONALES DE APOYO A LA GESTIÓN DE LA OFICINA DE SISTEMAS EN EL DESARROLLO, PRUEBAS, DOCUMENTACIÓN TÉCNICA E IMPLEMENTACIÓN DE SOFTWARE, DENTRO DEL MARCO DEL PROYECTO DE INVERSIÓN DENOMINADO “ACTUALIZACIÓN DE LA PLATAFORMA TECNOLÓGICA DE LA PROCURADURÍA GENERAL DE LA NACIÓN” CON BPIN 2018011000459.</t>
  </si>
  <si>
    <t>JUNIO</t>
  </si>
  <si>
    <t xml:space="preserve"> 81102700
81111500</t>
  </si>
  <si>
    <t>PRESTAR SERVICIOS PROFESIONALES DE APOYO A LA GESTIÓN PARA EL LEVANTAMIENTO DE INFORMACIÓN, DISEÑO E  IMPLEMENTACIÓN DE LA ARQUITECTURA DE SERVICIOS TECNOLÓGICOS DE LA PGN CON BASE EN EL MODELO DE ARQUITECTURA EMPRESARIAL DE TI, EN EL MARCO DEL PROYECTO DE INVERSIÓN DENOMINADO “ACTUALIZACIÓN DE LA PLATAFORMA TECNOLÓGICA DE LA PROCURADURÍA GENERAL DE LA NACIÓN” CON BPIN 2018011000459.</t>
  </si>
  <si>
    <t>Prestar por sus propios medios, con plena autonomía técnica y administrativa, los servicios de apoyo a la gestión de la Oficina Jurídica, en la realización de actividades relacionadas con el manejo, recepción, clasificación y direccionamiento de los correos que ingresan al buzón electrónico de notificaciones judiciales de la Procuraduría General de la Nación</t>
  </si>
  <si>
    <t xml:space="preserve">PRESTAR POR SUS PROPIOS MEDIOS, CON PLENA AUTONOMIA TÉCNICA Y ADMINISTRATIVA, LOS SERVICIOS DE APOYO A LA GESTIÓN DE LA OFICINA JURÍDICA EN LAS ACTIVIDADES RELACIONADAS CON LA DEPURACIÓN, ACTUALIZACION Y REGISTRO DE LA INFORMACIÓN A QUE ESTA OBLIGADA LA PROCURADURIA GENERAL DE LA NACION MANTENER REGISTRADA EN LA PLATAFORMA EKOGUI, CONCERNIENTE CON LA ACTIVIDAD JUDICIAL Y EXTRAJUDICIAL DONDE LA ENTIDAD ES VINCULADA COMO SUJETO PROCESAL. </t>
  </si>
  <si>
    <t>Contratar en arriendo inmuebles en el año 2021 para que sigan funcionando en las diferentes sedes la Procuraduría General de la Nación en todo el País.</t>
  </si>
  <si>
    <t>12 meses</t>
  </si>
  <si>
    <t>ARRENDAMIENTO DE UN INMUEBLE CON DESTINO AL FUNCIONAMIENTO DE LA PROCURADURÍA GENERAL DE LA NACIÓN EN EL MUNICIPIO DE FUNDACIÓN – MAGDALENA</t>
  </si>
  <si>
    <t>ARRENDAMIENTO DE UN INMUEBLE CON DESTINO AL FUNCIONAMIENTO DE LA PROCURADURÍA GENERAL DE LA NACIÓN EN EL MUNICIPIO DE IPIALES – NARIÑO</t>
  </si>
  <si>
    <t>ARRENDAMIENTO DE UN INMUEBLE CON DESTINO AL FUNCIONAMIENTO DE LA PROCURADURÍA GENERAL DE LA NACIÓN EN EL MUNICIPIO DE PAMPLONA – NORTE DE SANTANDER</t>
  </si>
  <si>
    <t>ARRENDAMIENTO DE UN INMUEBLE CON DESTINO AL FUNCIONAMIENTO DE LA PROCURADURÍA GENERAL DE LA NACIÓN EN LA CIUDAD DE SINCELEJO – SUCRE</t>
  </si>
  <si>
    <t>agosto</t>
  </si>
  <si>
    <t>por solicitar</t>
  </si>
  <si>
    <t>Valor total del PAA:</t>
  </si>
  <si>
    <t>142.273.197.303 COP</t>
  </si>
  <si>
    <t>Límite de contratación Menor Cuantía:</t>
  </si>
  <si>
    <t>772.247.100 COP</t>
  </si>
  <si>
    <t>Límite de contratación Mínima Cuantía:</t>
  </si>
  <si>
    <t>77.224.710 COP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</si>
</sst>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 #,##0_ ;_ * \-#,##0_ ;_ * &quot;-&quot;_ ;_ @_ "/>
    <numFmt numFmtId="169" formatCode="_-* #,##0_-;\-* #,##0_-;_-* \-_-;_-@_-"/>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9"/>
      <name val="Arial"/>
      <family val="2"/>
    </font>
    <font>
      <sz val="9"/>
      <color theme="1"/>
      <name val="Arial"/>
      <family val="2"/>
    </font>
    <font>
      <sz val="8"/>
      <color theme="1"/>
      <name val="Arial"/>
      <family val="2"/>
    </font>
    <font>
      <sz val="10"/>
      <name val="Arial"/>
      <family val="2"/>
    </font>
    <font>
      <sz val="18"/>
      <color theme="1"/>
      <name val="Arial"/>
      <family val="2"/>
    </font>
    <font>
      <sz val="18"/>
      <color theme="1"/>
      <name val="Verdana"/>
      <family val="2"/>
    </font>
    <font>
      <u/>
      <sz val="18"/>
      <color theme="10"/>
      <name val="Arial"/>
      <family val="2"/>
    </font>
    <font>
      <sz val="10"/>
      <name val="Verdana"/>
      <family val="2"/>
    </font>
    <font>
      <sz val="10"/>
      <name val="Arial"/>
      <family val="2"/>
      <charset val="1"/>
    </font>
    <font>
      <b/>
      <sz val="12"/>
      <color rgb="FF262626"/>
      <name val="Arial"/>
      <family val="2"/>
    </font>
    <font>
      <sz val="12"/>
      <color rgb="FF000000"/>
      <name val="Arial"/>
      <family val="2"/>
    </font>
    <font>
      <sz val="12"/>
      <color theme="1"/>
      <name val="Arial"/>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indexed="26"/>
      </patternFill>
    </fill>
    <fill>
      <patternFill patternType="solid">
        <fgColor rgb="FFFFFFFF"/>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s>
  <cellStyleXfs count="38">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6" borderId="0" applyNumberFormat="0" applyBorder="0" applyProtection="0">
      <alignment horizontal="center" vertical="center"/>
    </xf>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66" fontId="9"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69" fontId="14" fillId="0" borderId="0" applyBorder="0" applyProtection="0"/>
  </cellStyleXfs>
  <cellXfs count="130">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lignment wrapText="1"/>
    </xf>
    <xf numFmtId="0" fontId="6" fillId="8" borderId="1" xfId="0" applyFont="1" applyFill="1" applyBorder="1" applyAlignment="1">
      <alignment vertical="center" wrapText="1"/>
    </xf>
    <xf numFmtId="49" fontId="1" fillId="8" borderId="1" xfId="13" applyFill="1" applyBorder="1" applyAlignment="1" applyProtection="1">
      <alignment horizontal="left" vertical="center" wrapText="1"/>
      <protection locked="0"/>
    </xf>
    <xf numFmtId="0" fontId="0" fillId="8" borderId="2" xfId="0" applyFill="1" applyBorder="1" applyAlignment="1">
      <alignment horizontal="left" wrapText="1"/>
    </xf>
    <xf numFmtId="0" fontId="2" fillId="9" borderId="1" xfId="7" applyFill="1" applyBorder="1" applyAlignment="1" applyProtection="1">
      <alignment horizontal="left" vertical="center" wrapText="1"/>
    </xf>
    <xf numFmtId="0" fontId="2" fillId="9" borderId="1" xfId="7" applyFill="1" applyBorder="1" applyAlignment="1" applyProtection="1">
      <alignment horizontal="center" vertical="center" wrapText="1"/>
    </xf>
    <xf numFmtId="1" fontId="2" fillId="9" borderId="1" xfId="7" applyNumberFormat="1" applyFill="1" applyBorder="1" applyAlignment="1" applyProtection="1">
      <alignment vertical="center" wrapText="1"/>
      <protection locked="0"/>
    </xf>
    <xf numFmtId="1" fontId="2" fillId="9" borderId="1" xfId="7" applyNumberFormat="1" applyFill="1" applyBorder="1" applyAlignment="1" applyProtection="1">
      <alignment horizontal="center" vertical="center" wrapText="1"/>
      <protection locked="0"/>
    </xf>
    <xf numFmtId="0" fontId="2" fillId="9" borderId="1" xfId="7" applyFill="1" applyBorder="1" applyAlignment="1" applyProtection="1">
      <alignment vertical="top" wrapText="1"/>
    </xf>
    <xf numFmtId="49" fontId="1" fillId="8" borderId="1" xfId="13" applyFill="1" applyBorder="1" applyAlignment="1" applyProtection="1">
      <alignment vertical="top" wrapText="1"/>
      <protection locked="0"/>
    </xf>
    <xf numFmtId="0" fontId="6" fillId="8" borderId="1" xfId="0" applyFont="1" applyFill="1" applyBorder="1" applyAlignment="1">
      <alignment vertical="top" wrapText="1"/>
    </xf>
    <xf numFmtId="0" fontId="8" fillId="8" borderId="3" xfId="0" applyFont="1" applyFill="1" applyBorder="1" applyAlignment="1">
      <alignment vertical="top" wrapText="1"/>
    </xf>
    <xf numFmtId="49" fontId="1" fillId="8" borderId="1" xfId="13" applyFill="1" applyBorder="1" applyAlignment="1" applyProtection="1">
      <alignment horizontal="left" vertical="top" wrapText="1"/>
      <protection locked="0"/>
    </xf>
    <xf numFmtId="49" fontId="3" fillId="8" borderId="1" xfId="13" applyFont="1" applyFill="1" applyBorder="1" applyAlignment="1" applyProtection="1">
      <alignment horizontal="left" vertical="top" wrapText="1"/>
      <protection locked="0"/>
    </xf>
    <xf numFmtId="0" fontId="3" fillId="8" borderId="1" xfId="0" applyFont="1" applyFill="1" applyBorder="1" applyAlignment="1" applyProtection="1">
      <alignment vertical="top" wrapText="1"/>
      <protection locked="0"/>
    </xf>
    <xf numFmtId="0" fontId="0" fillId="8" borderId="0" xfId="0" applyFill="1" applyAlignment="1" applyProtection="1">
      <alignment vertical="top" wrapText="1"/>
      <protection locked="0"/>
    </xf>
    <xf numFmtId="0" fontId="0" fillId="0" borderId="0" xfId="0" applyAlignment="1" applyProtection="1">
      <alignment vertical="top" wrapText="1"/>
      <protection locked="0"/>
    </xf>
    <xf numFmtId="0" fontId="10" fillId="7" borderId="3" xfId="0" applyFont="1" applyFill="1" applyBorder="1" applyAlignment="1" applyProtection="1">
      <alignment vertical="top" wrapText="1"/>
      <protection locked="0"/>
    </xf>
    <xf numFmtId="0" fontId="0" fillId="8" borderId="1" xfId="0" applyFont="1" applyFill="1" applyBorder="1" applyAlignment="1" applyProtection="1">
      <alignment vertical="top" wrapText="1"/>
      <protection locked="0"/>
    </xf>
    <xf numFmtId="0" fontId="0" fillId="11" borderId="1" xfId="0" applyFill="1" applyBorder="1" applyAlignment="1">
      <alignment horizontal="left" wrapText="1"/>
    </xf>
    <xf numFmtId="49" fontId="0" fillId="8" borderId="1" xfId="13" applyFont="1" applyFill="1" applyBorder="1" applyAlignment="1" applyProtection="1">
      <alignment horizontal="left" vertical="center" wrapText="1"/>
      <protection locked="0"/>
    </xf>
    <xf numFmtId="0" fontId="0" fillId="8" borderId="0" xfId="0" applyFill="1" applyAlignment="1">
      <alignment wrapText="1"/>
    </xf>
    <xf numFmtId="0" fontId="0" fillId="8" borderId="6" xfId="0" applyFont="1" applyFill="1" applyBorder="1" applyAlignment="1" applyProtection="1">
      <alignment vertical="top" wrapText="1"/>
      <protection locked="0"/>
    </xf>
    <xf numFmtId="49" fontId="3" fillId="8" borderId="1" xfId="13" applyFont="1" applyFill="1" applyBorder="1" applyAlignment="1" applyProtection="1">
      <alignment horizontal="left" vertical="center" wrapText="1"/>
      <protection locked="0"/>
    </xf>
    <xf numFmtId="0" fontId="0" fillId="8" borderId="1" xfId="0" applyFill="1" applyBorder="1" applyAlignment="1" applyProtection="1">
      <alignment horizontal="left" wrapText="1"/>
      <protection locked="0"/>
    </xf>
    <xf numFmtId="49" fontId="7" fillId="8" borderId="1" xfId="13" applyFont="1" applyFill="1" applyBorder="1" applyAlignment="1" applyProtection="1">
      <alignment horizontal="left" vertical="center" wrapText="1"/>
      <protection locked="0"/>
    </xf>
    <xf numFmtId="0" fontId="3" fillId="8" borderId="1" xfId="0" applyFont="1" applyFill="1" applyBorder="1" applyAlignment="1" applyProtection="1">
      <alignment horizontal="left" wrapText="1"/>
      <protection locked="0"/>
    </xf>
    <xf numFmtId="0" fontId="9" fillId="8" borderId="0" xfId="0" applyFont="1" applyFill="1" applyAlignment="1">
      <alignment horizontal="left" wrapText="1"/>
    </xf>
    <xf numFmtId="0" fontId="10" fillId="7" borderId="0" xfId="0" applyFont="1" applyFill="1" applyAlignment="1" applyProtection="1">
      <alignment horizontal="left" wrapText="1"/>
      <protection locked="0"/>
    </xf>
    <xf numFmtId="0" fontId="0" fillId="8" borderId="0" xfId="0" applyFill="1" applyAlignment="1" applyProtection="1">
      <alignment horizontal="left" wrapText="1"/>
      <protection locked="0"/>
    </xf>
    <xf numFmtId="0" fontId="0" fillId="0" borderId="0" xfId="0" applyAlignment="1" applyProtection="1">
      <alignment horizontal="left" wrapText="1"/>
      <protection locked="0"/>
    </xf>
    <xf numFmtId="0" fontId="0" fillId="11" borderId="0" xfId="0" applyFill="1" applyAlignment="1">
      <alignment horizontal="left" wrapText="1"/>
    </xf>
    <xf numFmtId="49" fontId="1" fillId="8" borderId="1" xfId="13" applyFill="1" applyBorder="1" applyAlignment="1" applyProtection="1">
      <alignment horizontal="center" vertical="center" wrapText="1"/>
    </xf>
    <xf numFmtId="49" fontId="1" fillId="8" borderId="1" xfId="13" applyFill="1" applyBorder="1" applyAlignment="1" applyProtection="1">
      <alignment horizontal="left" vertical="center" wrapText="1"/>
    </xf>
    <xf numFmtId="164" fontId="0" fillId="8" borderId="1" xfId="2" applyFont="1" applyFill="1" applyBorder="1" applyAlignment="1" applyProtection="1">
      <alignment wrapText="1"/>
      <protection locked="0"/>
    </xf>
    <xf numFmtId="49" fontId="4" fillId="8" borderId="1" xfId="26" applyNumberFormat="1" applyFill="1" applyBorder="1" applyAlignment="1" applyProtection="1">
      <alignment horizontal="left" vertical="center" wrapText="1"/>
    </xf>
    <xf numFmtId="49" fontId="1" fillId="8" borderId="1" xfId="13" applyFill="1" applyBorder="1" applyAlignment="1" applyProtection="1">
      <alignment vertical="center" wrapText="1"/>
    </xf>
    <xf numFmtId="49" fontId="1" fillId="8" borderId="1" xfId="13" applyFill="1" applyBorder="1" applyAlignment="1" applyProtection="1">
      <alignment vertical="center" wrapText="1"/>
      <protection locked="0"/>
    </xf>
    <xf numFmtId="164" fontId="0" fillId="8" borderId="1" xfId="2" applyFont="1" applyFill="1" applyBorder="1" applyAlignment="1" applyProtection="1">
      <alignment horizontal="center" vertical="center" wrapText="1"/>
      <protection locked="0"/>
    </xf>
    <xf numFmtId="164" fontId="0" fillId="8" borderId="1" xfId="2" applyFont="1" applyFill="1" applyBorder="1" applyAlignment="1" applyProtection="1">
      <alignment vertical="center" wrapText="1"/>
      <protection locked="0"/>
    </xf>
    <xf numFmtId="49" fontId="3" fillId="8" borderId="1" xfId="13" applyFont="1" applyFill="1" applyBorder="1" applyAlignment="1" applyProtection="1">
      <alignment horizontal="left" vertical="center" wrapText="1"/>
    </xf>
    <xf numFmtId="49" fontId="0" fillId="8" borderId="1" xfId="13" applyFont="1" applyFill="1" applyBorder="1" applyAlignment="1" applyProtection="1">
      <alignment horizontal="left" vertical="center" wrapText="1"/>
    </xf>
    <xf numFmtId="42" fontId="0" fillId="0" borderId="0" xfId="35" applyFont="1" applyAlignment="1">
      <alignment wrapText="1"/>
    </xf>
    <xf numFmtId="49" fontId="3" fillId="8" borderId="5" xfId="13" applyFont="1" applyFill="1" applyBorder="1" applyAlignment="1" applyProtection="1">
      <alignment horizontal="left" vertical="center" wrapText="1"/>
    </xf>
    <xf numFmtId="164" fontId="0" fillId="8" borderId="5" xfId="2" applyFont="1" applyFill="1" applyBorder="1" applyAlignment="1" applyProtection="1">
      <alignment vertical="center" wrapText="1"/>
      <protection locked="0"/>
    </xf>
    <xf numFmtId="49" fontId="4" fillId="10" borderId="4" xfId="26" applyNumberFormat="1" applyFill="1" applyBorder="1" applyAlignment="1" applyProtection="1">
      <alignment horizontal="left" vertical="center" wrapText="1"/>
    </xf>
    <xf numFmtId="49" fontId="4" fillId="10" borderId="1" xfId="26" applyNumberFormat="1" applyFill="1" applyBorder="1" applyAlignment="1" applyProtection="1">
      <alignment horizontal="left" vertical="center" wrapText="1"/>
    </xf>
    <xf numFmtId="42" fontId="0" fillId="8" borderId="0" xfId="35" applyFont="1" applyFill="1" applyAlignment="1">
      <alignment wrapText="1"/>
    </xf>
    <xf numFmtId="49" fontId="4" fillId="8" borderId="4" xfId="26" applyNumberFormat="1" applyFill="1" applyBorder="1" applyAlignment="1" applyProtection="1">
      <alignment horizontal="left" vertical="center" wrapText="1"/>
    </xf>
    <xf numFmtId="49" fontId="1" fillId="8" borderId="1" xfId="13" applyFill="1" applyBorder="1" applyAlignment="1" applyProtection="1">
      <alignment horizontal="center" vertical="center" wrapText="1"/>
      <protection locked="0"/>
    </xf>
    <xf numFmtId="0" fontId="0" fillId="8" borderId="0" xfId="0" applyFill="1" applyAlignment="1" applyProtection="1">
      <alignment wrapText="1"/>
      <protection locked="0"/>
    </xf>
    <xf numFmtId="164" fontId="0" fillId="8" borderId="0" xfId="0" applyNumberFormat="1" applyFill="1" applyAlignment="1">
      <alignment vertical="center" wrapText="1"/>
    </xf>
    <xf numFmtId="0" fontId="0" fillId="8" borderId="1" xfId="0" applyFill="1" applyBorder="1" applyAlignment="1">
      <alignment wrapText="1"/>
    </xf>
    <xf numFmtId="49" fontId="3" fillId="8" borderId="1" xfId="13" applyFont="1" applyFill="1" applyBorder="1" applyAlignment="1" applyProtection="1">
      <alignment horizontal="left" vertical="top" wrapText="1"/>
    </xf>
    <xf numFmtId="49" fontId="0" fillId="8" borderId="1" xfId="13" applyFont="1" applyFill="1" applyBorder="1" applyAlignment="1" applyProtection="1">
      <alignment vertical="top" wrapText="1"/>
    </xf>
    <xf numFmtId="0" fontId="0" fillId="8" borderId="1" xfId="0" applyFill="1" applyBorder="1" applyAlignment="1">
      <alignment vertical="top" wrapText="1"/>
    </xf>
    <xf numFmtId="49" fontId="3" fillId="8" borderId="1" xfId="13" applyFont="1" applyFill="1" applyBorder="1" applyAlignment="1" applyProtection="1">
      <alignment vertical="top" wrapText="1"/>
    </xf>
    <xf numFmtId="49" fontId="1" fillId="8" borderId="1" xfId="13" applyFill="1" applyBorder="1" applyAlignment="1" applyProtection="1">
      <alignment vertical="top" wrapText="1"/>
    </xf>
    <xf numFmtId="164" fontId="0" fillId="8" borderId="1" xfId="2" applyFont="1" applyFill="1" applyBorder="1" applyAlignment="1" applyProtection="1">
      <alignment vertical="top" wrapText="1"/>
      <protection locked="0"/>
    </xf>
    <xf numFmtId="49" fontId="0" fillId="8" borderId="1" xfId="13" applyFont="1" applyFill="1" applyBorder="1" applyAlignment="1" applyProtection="1">
      <alignment horizontal="left" vertical="top" wrapText="1"/>
    </xf>
    <xf numFmtId="49" fontId="10" fillId="7" borderId="3" xfId="13" applyFont="1" applyFill="1" applyBorder="1" applyAlignment="1" applyProtection="1">
      <alignment horizontal="left" vertical="center" wrapText="1"/>
    </xf>
    <xf numFmtId="49" fontId="10" fillId="7" borderId="1" xfId="13" applyFont="1" applyFill="1" applyBorder="1" applyAlignment="1" applyProtection="1">
      <alignment horizontal="left" vertical="center" wrapText="1"/>
    </xf>
    <xf numFmtId="164" fontId="10" fillId="7" borderId="1" xfId="2" applyFont="1" applyFill="1" applyBorder="1" applyAlignment="1" applyProtection="1">
      <alignment vertical="center" wrapText="1"/>
      <protection locked="0"/>
    </xf>
    <xf numFmtId="49" fontId="10" fillId="7" borderId="1" xfId="13" applyFont="1" applyFill="1" applyBorder="1" applyAlignment="1" applyProtection="1">
      <alignment horizontal="left" vertical="center" wrapText="1"/>
      <protection locked="0"/>
    </xf>
    <xf numFmtId="49" fontId="11" fillId="7" borderId="1" xfId="13" applyFont="1" applyFill="1" applyBorder="1" applyAlignment="1" applyProtection="1">
      <alignment horizontal="left" vertical="center" wrapText="1"/>
      <protection locked="0"/>
    </xf>
    <xf numFmtId="49" fontId="12" fillId="7" borderId="4" xfId="26" applyNumberFormat="1" applyFont="1" applyFill="1" applyBorder="1" applyAlignment="1" applyProtection="1">
      <alignment horizontal="left" vertical="center" wrapText="1"/>
    </xf>
    <xf numFmtId="0" fontId="10" fillId="11" borderId="1" xfId="0" applyFont="1" applyFill="1" applyBorder="1" applyAlignment="1">
      <alignment horizontal="left" wrapText="1"/>
    </xf>
    <xf numFmtId="0" fontId="10" fillId="0" borderId="0" xfId="0" applyFont="1" applyAlignment="1">
      <alignment wrapText="1"/>
    </xf>
    <xf numFmtId="0" fontId="0" fillId="11" borderId="1" xfId="0" applyFill="1" applyBorder="1" applyAlignment="1">
      <alignment horizontal="left" vertical="center" wrapText="1"/>
    </xf>
    <xf numFmtId="0" fontId="0" fillId="8" borderId="0" xfId="0" applyFill="1" applyAlignment="1" applyProtection="1">
      <alignment horizontal="center" wrapText="1"/>
      <protection locked="0"/>
    </xf>
    <xf numFmtId="1" fontId="0" fillId="8" borderId="0" xfId="0" applyNumberFormat="1" applyFill="1" applyAlignment="1" applyProtection="1">
      <alignment wrapText="1"/>
      <protection locked="0"/>
    </xf>
    <xf numFmtId="0" fontId="0" fillId="7" borderId="0" xfId="0" applyFill="1" applyAlignment="1" applyProtection="1">
      <alignment horizontal="center" wrapText="1"/>
      <protection locked="0"/>
    </xf>
    <xf numFmtId="0" fontId="0" fillId="7" borderId="0" xfId="0" applyFill="1" applyAlignment="1" applyProtection="1">
      <alignment wrapText="1"/>
      <protection locked="0"/>
    </xf>
    <xf numFmtId="1" fontId="0" fillId="0" borderId="0" xfId="0" applyNumberFormat="1" applyAlignment="1" applyProtection="1">
      <alignment wrapText="1"/>
      <protection locked="0"/>
    </xf>
    <xf numFmtId="0" fontId="0" fillId="0" borderId="0" xfId="0" applyAlignment="1" applyProtection="1">
      <alignment wrapText="1"/>
      <protection locked="0"/>
    </xf>
    <xf numFmtId="49" fontId="3" fillId="8" borderId="5" xfId="13" applyFont="1" applyFill="1" applyBorder="1" applyAlignment="1" applyProtection="1">
      <alignment horizontal="left" vertical="center" wrapText="1"/>
      <protection locked="0"/>
    </xf>
    <xf numFmtId="0" fontId="0" fillId="8" borderId="5" xfId="0" applyFont="1" applyFill="1" applyBorder="1" applyAlignment="1" applyProtection="1">
      <alignment vertical="top" wrapText="1"/>
      <protection locked="0"/>
    </xf>
    <xf numFmtId="49" fontId="3" fillId="8" borderId="3" xfId="13" applyFont="1" applyFill="1" applyBorder="1" applyAlignment="1" applyProtection="1">
      <alignment horizontal="left" vertical="center" wrapText="1"/>
      <protection locked="0"/>
    </xf>
    <xf numFmtId="0" fontId="0" fillId="8" borderId="3" xfId="0" applyFont="1" applyFill="1" applyBorder="1" applyAlignment="1" applyProtection="1">
      <alignment vertical="top" wrapText="1"/>
      <protection locked="0"/>
    </xf>
    <xf numFmtId="0" fontId="13" fillId="12" borderId="1" xfId="0" applyFont="1" applyFill="1" applyBorder="1" applyAlignment="1" applyProtection="1">
      <alignment horizontal="center" vertical="top" wrapText="1"/>
      <protection locked="0"/>
    </xf>
    <xf numFmtId="42" fontId="0" fillId="8" borderId="0" xfId="35" applyFont="1" applyFill="1" applyBorder="1" applyAlignment="1">
      <alignment wrapText="1"/>
    </xf>
    <xf numFmtId="0" fontId="0" fillId="8" borderId="0" xfId="0" applyFill="1" applyAlignment="1">
      <alignment horizontal="center" vertical="center" wrapText="1"/>
    </xf>
    <xf numFmtId="49" fontId="1" fillId="8" borderId="5" xfId="13" applyFill="1" applyBorder="1" applyAlignment="1" applyProtection="1">
      <alignment horizontal="center" vertical="center" wrapText="1"/>
    </xf>
    <xf numFmtId="0" fontId="3" fillId="8" borderId="3" xfId="0" applyFont="1" applyFill="1" applyBorder="1" applyAlignment="1" applyProtection="1">
      <alignment vertical="top" wrapText="1"/>
      <protection locked="0"/>
    </xf>
    <xf numFmtId="49" fontId="3" fillId="8" borderId="3" xfId="13" applyFont="1" applyFill="1" applyBorder="1" applyAlignment="1" applyProtection="1">
      <alignment horizontal="left" vertical="center" wrapText="1"/>
    </xf>
    <xf numFmtId="164" fontId="0" fillId="8" borderId="3" xfId="2" applyFont="1" applyFill="1" applyBorder="1" applyAlignment="1" applyProtection="1">
      <alignment vertical="center" wrapText="1"/>
      <protection locked="0"/>
    </xf>
    <xf numFmtId="0" fontId="0" fillId="8" borderId="1" xfId="0" applyFill="1" applyBorder="1" applyAlignment="1">
      <alignment horizontal="center" vertical="center" wrapText="1"/>
    </xf>
    <xf numFmtId="0" fontId="0" fillId="8" borderId="1" xfId="0" applyFill="1" applyBorder="1" applyAlignment="1">
      <alignment horizontal="left" vertical="center" wrapText="1"/>
    </xf>
    <xf numFmtId="44" fontId="0" fillId="8" borderId="0" xfId="36" applyFont="1" applyFill="1" applyAlignment="1">
      <alignment wrapText="1"/>
    </xf>
    <xf numFmtId="0" fontId="0" fillId="8" borderId="1" xfId="0" applyFill="1" applyBorder="1" applyAlignment="1" applyProtection="1">
      <alignment vertical="top" wrapText="1"/>
      <protection locked="0"/>
    </xf>
    <xf numFmtId="0" fontId="0" fillId="8" borderId="1" xfId="0" applyFill="1" applyBorder="1" applyAlignment="1" applyProtection="1">
      <alignment horizontal="center" wrapText="1"/>
      <protection locked="0"/>
    </xf>
    <xf numFmtId="0" fontId="0" fillId="8" borderId="1" xfId="0" applyFill="1" applyBorder="1" applyAlignment="1" applyProtection="1">
      <alignment wrapText="1"/>
      <protection locked="0"/>
    </xf>
    <xf numFmtId="1" fontId="0" fillId="8" borderId="1" xfId="0" applyNumberFormat="1" applyFill="1" applyBorder="1" applyAlignment="1" applyProtection="1">
      <alignment wrapText="1"/>
      <protection locked="0"/>
    </xf>
    <xf numFmtId="44" fontId="0" fillId="0" borderId="0" xfId="36" applyFont="1" applyAlignment="1">
      <alignment wrapText="1"/>
    </xf>
    <xf numFmtId="49" fontId="0" fillId="8" borderId="1" xfId="13" applyFont="1" applyFill="1" applyBorder="1" applyAlignment="1" applyProtection="1">
      <alignment wrapText="1"/>
      <protection locked="0"/>
    </xf>
    <xf numFmtId="49" fontId="0" fillId="8" borderId="5" xfId="13" applyFont="1" applyFill="1" applyBorder="1" applyAlignment="1" applyProtection="1">
      <alignment horizontal="left" vertical="center" wrapText="1"/>
      <protection locked="0"/>
    </xf>
    <xf numFmtId="49" fontId="3" fillId="8" borderId="5" xfId="13" applyFont="1" applyFill="1" applyBorder="1" applyAlignment="1" applyProtection="1">
      <alignment horizontal="left" vertical="top" wrapText="1"/>
    </xf>
    <xf numFmtId="49" fontId="1" fillId="8" borderId="5" xfId="13" applyFill="1" applyBorder="1" applyAlignment="1" applyProtection="1">
      <alignment horizontal="left" vertical="center" wrapText="1"/>
      <protection locked="0"/>
    </xf>
    <xf numFmtId="49" fontId="4" fillId="8" borderId="7" xfId="26" applyNumberFormat="1" applyFill="1" applyBorder="1" applyAlignment="1" applyProtection="1">
      <alignment horizontal="left" vertical="center" wrapText="1"/>
    </xf>
    <xf numFmtId="49" fontId="0" fillId="8" borderId="1" xfId="13" applyFont="1" applyFill="1" applyBorder="1" applyAlignment="1" applyProtection="1">
      <alignment horizontal="left" vertical="top" wrapText="1"/>
      <protection locked="0"/>
    </xf>
    <xf numFmtId="0" fontId="0" fillId="0" borderId="0" xfId="0" applyAlignment="1" applyProtection="1">
      <alignment wrapText="1"/>
      <protection locked="0"/>
    </xf>
    <xf numFmtId="1" fontId="0" fillId="0" borderId="0" xfId="0" applyNumberFormat="1" applyAlignment="1" applyProtection="1">
      <alignment wrapText="1"/>
      <protection locked="0"/>
    </xf>
    <xf numFmtId="4" fontId="0" fillId="8" borderId="0" xfId="0" applyNumberFormat="1" applyFill="1" applyAlignment="1">
      <alignment wrapText="1"/>
    </xf>
    <xf numFmtId="4" fontId="1" fillId="8" borderId="1" xfId="13" applyNumberFormat="1" applyFill="1" applyBorder="1" applyAlignment="1" applyProtection="1">
      <alignment horizontal="left" vertical="top" wrapText="1"/>
      <protection locked="0"/>
    </xf>
    <xf numFmtId="4" fontId="1" fillId="8" borderId="1" xfId="36" applyNumberFormat="1" applyFont="1" applyFill="1" applyBorder="1" applyAlignment="1" applyProtection="1">
      <alignment horizontal="left" vertical="top" wrapText="1"/>
      <protection locked="0"/>
    </xf>
    <xf numFmtId="4" fontId="0" fillId="8" borderId="1" xfId="2" applyNumberFormat="1" applyFont="1" applyFill="1" applyBorder="1" applyAlignment="1" applyProtection="1">
      <alignment vertical="center" wrapText="1"/>
      <protection locked="0"/>
    </xf>
    <xf numFmtId="4" fontId="0" fillId="8" borderId="1" xfId="0" applyNumberFormat="1" applyFont="1" applyFill="1" applyBorder="1" applyAlignment="1" applyProtection="1">
      <alignment vertical="top" wrapText="1"/>
      <protection locked="0"/>
    </xf>
    <xf numFmtId="4" fontId="0" fillId="8" borderId="1" xfId="36" applyNumberFormat="1" applyFont="1" applyFill="1" applyBorder="1" applyAlignment="1" applyProtection="1">
      <alignment vertical="top" wrapText="1"/>
      <protection locked="0"/>
    </xf>
    <xf numFmtId="4" fontId="0" fillId="8" borderId="0" xfId="35" applyNumberFormat="1" applyFont="1" applyFill="1" applyAlignment="1">
      <alignment wrapText="1"/>
    </xf>
    <xf numFmtId="4" fontId="0" fillId="8" borderId="5" xfId="0" applyNumberFormat="1" applyFont="1" applyFill="1" applyBorder="1" applyAlignment="1" applyProtection="1">
      <alignment vertical="top" wrapText="1"/>
      <protection locked="0"/>
    </xf>
    <xf numFmtId="4" fontId="3" fillId="8" borderId="1" xfId="0" applyNumberFormat="1" applyFont="1" applyFill="1" applyBorder="1" applyAlignment="1" applyProtection="1">
      <alignment vertical="top" wrapText="1"/>
      <protection locked="0"/>
    </xf>
    <xf numFmtId="4" fontId="3" fillId="8" borderId="1" xfId="36" applyNumberFormat="1" applyFont="1" applyFill="1" applyBorder="1" applyAlignment="1" applyProtection="1">
      <alignment vertical="top" wrapText="1"/>
      <protection locked="0"/>
    </xf>
    <xf numFmtId="4" fontId="0" fillId="8" borderId="0" xfId="0" applyNumberFormat="1" applyFill="1" applyAlignment="1" applyProtection="1">
      <alignment wrapText="1"/>
      <protection locked="0"/>
    </xf>
    <xf numFmtId="4" fontId="0" fillId="8" borderId="5" xfId="2" applyNumberFormat="1" applyFont="1" applyFill="1" applyBorder="1" applyAlignment="1" applyProtection="1">
      <alignment vertical="center" wrapText="1"/>
      <protection locked="0"/>
    </xf>
    <xf numFmtId="4" fontId="3" fillId="8" borderId="1" xfId="13" applyNumberFormat="1" applyFont="1" applyFill="1" applyBorder="1" applyAlignment="1" applyProtection="1">
      <alignment horizontal="left" vertical="center" wrapText="1"/>
      <protection locked="0"/>
    </xf>
    <xf numFmtId="4" fontId="10" fillId="8" borderId="0" xfId="0" applyNumberFormat="1" applyFont="1" applyFill="1" applyAlignment="1">
      <alignment wrapText="1"/>
    </xf>
    <xf numFmtId="0" fontId="0" fillId="8" borderId="1" xfId="0" applyFill="1" applyBorder="1" applyAlignment="1">
      <alignment horizontal="left" wrapText="1"/>
    </xf>
    <xf numFmtId="0" fontId="2" fillId="2" borderId="3" xfId="6" applyBorder="1" applyAlignment="1" applyProtection="1">
      <alignment horizontal="left" vertical="center" wrapText="1"/>
    </xf>
    <xf numFmtId="0" fontId="15" fillId="13" borderId="1" xfId="0" applyFont="1" applyFill="1" applyBorder="1" applyAlignment="1">
      <alignment horizontal="right" vertical="center" wrapText="1"/>
    </xf>
    <xf numFmtId="0" fontId="16" fillId="13" borderId="1" xfId="0" applyFont="1" applyFill="1" applyBorder="1" applyAlignment="1">
      <alignment horizontal="left" vertical="center" wrapText="1"/>
    </xf>
    <xf numFmtId="0" fontId="0" fillId="0" borderId="1" xfId="0" applyBorder="1" applyAlignment="1" applyProtection="1">
      <alignment horizontal="left" wrapText="1"/>
      <protection locked="0"/>
    </xf>
    <xf numFmtId="0" fontId="0" fillId="0" borderId="1" xfId="0" applyBorder="1" applyAlignment="1" applyProtection="1">
      <alignment vertical="top" wrapText="1"/>
      <protection locked="0"/>
    </xf>
    <xf numFmtId="0" fontId="16" fillId="8" borderId="1" xfId="0" applyFont="1" applyFill="1" applyBorder="1" applyAlignment="1">
      <alignment horizontal="left" vertical="center" wrapText="1"/>
    </xf>
    <xf numFmtId="1" fontId="0" fillId="0" borderId="1" xfId="0" applyNumberFormat="1" applyBorder="1" applyAlignment="1" applyProtection="1">
      <alignment wrapText="1"/>
      <protection locked="0"/>
    </xf>
    <xf numFmtId="0" fontId="0" fillId="0" borderId="1" xfId="0" applyBorder="1" applyAlignment="1" applyProtection="1">
      <alignment wrapText="1"/>
      <protection locked="0"/>
    </xf>
    <xf numFmtId="0" fontId="17" fillId="8" borderId="1" xfId="0" applyFont="1" applyFill="1" applyBorder="1"/>
  </cellXfs>
  <cellStyles count="38">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29" xr:uid="{178FDF67-56D1-4F82-A954-493CCA7210C1}"/>
    <cellStyle name="Comma [0] 3" xfId="33" xr:uid="{65D4138C-3979-467D-BDAE-4DD34773CF8A}"/>
    <cellStyle name="Comma 2" xfId="28" xr:uid="{2FEF1AB5-855C-4A78-826A-32AA76AA32C8}"/>
    <cellStyle name="Comma 3" xfId="32" xr:uid="{04AB4803-1D12-400D-99F2-9AFA4379A07C}"/>
    <cellStyle name="Currency" xfId="2" xr:uid="{00000000-0005-0000-0000-000007000000}"/>
    <cellStyle name="Currency [0]" xfId="3" xr:uid="{00000000-0005-0000-0000-000008000000}"/>
    <cellStyle name="Currency [0] 2" xfId="27" xr:uid="{C57C85F7-9A20-4F41-837B-467B9BC7391D}"/>
    <cellStyle name="Currency [0] 3" xfId="31" xr:uid="{D0A431E4-C686-4927-9221-FA1539280D76}"/>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Excel Built-in Comma [0] 1" xfId="37" xr:uid="{8C26DECD-028E-482A-984C-8C67CBF2C8D4}"/>
    <cellStyle name="HeaderStyle" xfId="7" xr:uid="{00000000-0005-0000-0000-00000F000000}"/>
    <cellStyle name="HeaderStyle 2" xfId="30" xr:uid="{064E977D-8996-4DBA-9DF1-7ACCE5016246}"/>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Millares [0] 2" xfId="34" xr:uid="{3BEA320D-F377-44F7-BA8E-17E264012126}"/>
    <cellStyle name="Moneda" xfId="36" builtinId="4"/>
    <cellStyle name="Moneda [0]" xfId="35" builtinId="7"/>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divisionadministrativa@procuraduria.gov.co" TargetMode="External"/><Relationship Id="rId21" Type="http://schemas.openxmlformats.org/officeDocument/2006/relationships/hyperlink" Target="mailto:divisionadministrativa@procuraduria.gov.co" TargetMode="External"/><Relationship Id="rId42" Type="http://schemas.openxmlformats.org/officeDocument/2006/relationships/hyperlink" Target="mailto:divisionadministrativa@procuraduria.gov.co" TargetMode="External"/><Relationship Id="rId47" Type="http://schemas.openxmlformats.org/officeDocument/2006/relationships/hyperlink" Target="mailto:divisionadministrativa@procuraduria.gov.co" TargetMode="External"/><Relationship Id="rId63" Type="http://schemas.openxmlformats.org/officeDocument/2006/relationships/hyperlink" Target="mailto:divisionadministrativa@procuraduria.gov.co" TargetMode="External"/><Relationship Id="rId68"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71"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6" Type="http://schemas.openxmlformats.org/officeDocument/2006/relationships/hyperlink" Target="mailto:divisionadministrativa@procuraduria.gov.co" TargetMode="External"/><Relationship Id="rId29" Type="http://schemas.openxmlformats.org/officeDocument/2006/relationships/hyperlink" Target="mailto:divisionadministrativa@procuraduria.gov.co" TargetMode="External"/><Relationship Id="rId11" Type="http://schemas.openxmlformats.org/officeDocument/2006/relationships/hyperlink" Target="mailto:divisionadministrativa@procuraduria.gov.co" TargetMode="External"/><Relationship Id="rId24" Type="http://schemas.openxmlformats.org/officeDocument/2006/relationships/hyperlink" Target="mailto:divisionadministrativa@procuraduria.gov.co" TargetMode="External"/><Relationship Id="rId32" Type="http://schemas.openxmlformats.org/officeDocument/2006/relationships/hyperlink" Target="mailto:divisionadministrativa@procuraduria.gov.co" TargetMode="External"/><Relationship Id="rId37" Type="http://schemas.openxmlformats.org/officeDocument/2006/relationships/hyperlink" Target="mailto:divisionadministrativa@procuraduria.gov.co" TargetMode="External"/><Relationship Id="rId40" Type="http://schemas.openxmlformats.org/officeDocument/2006/relationships/hyperlink" Target="mailto:divisionadministrativa@procuraduria.gov.co" TargetMode="External"/><Relationship Id="rId45" Type="http://schemas.openxmlformats.org/officeDocument/2006/relationships/hyperlink" Target="mailto:divisionadministrativa@procuraduria.gov.co" TargetMode="External"/><Relationship Id="rId53" Type="http://schemas.openxmlformats.org/officeDocument/2006/relationships/hyperlink" Target="mailto:divisionadministrativa@procuraduria.gov.co" TargetMode="External"/><Relationship Id="rId58" Type="http://schemas.openxmlformats.org/officeDocument/2006/relationships/hyperlink" Target="mailto:divisionadministrativa@procuraduria.gov.co" TargetMode="External"/><Relationship Id="rId6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61" Type="http://schemas.openxmlformats.org/officeDocument/2006/relationships/hyperlink" Target="mailto:divisionadministrativa@procuraduria.gov.co" TargetMode="External"/><Relationship Id="rId19" Type="http://schemas.openxmlformats.org/officeDocument/2006/relationships/hyperlink" Target="mailto:divisionadministrativa@procuraduria.gov.co" TargetMode="External"/><Relationship Id="rId14" Type="http://schemas.openxmlformats.org/officeDocument/2006/relationships/hyperlink" Target="mailto:divisionadministrativa@procuraduria.gov.co" TargetMode="External"/><Relationship Id="rId22" Type="http://schemas.openxmlformats.org/officeDocument/2006/relationships/hyperlink" Target="mailto:divisionadministrativa@procuraduria.gov.co" TargetMode="External"/><Relationship Id="rId27" Type="http://schemas.openxmlformats.org/officeDocument/2006/relationships/hyperlink" Target="mailto:divisionadministrativa@procuraduria.gov.co" TargetMode="External"/><Relationship Id="rId30" Type="http://schemas.openxmlformats.org/officeDocument/2006/relationships/hyperlink" Target="mailto:divisionadministrativa@procuraduria.gov.co" TargetMode="External"/><Relationship Id="rId35" Type="http://schemas.openxmlformats.org/officeDocument/2006/relationships/hyperlink" Target="mailto:divisionadministrativa@procuraduria.gov.co" TargetMode="External"/><Relationship Id="rId43" Type="http://schemas.openxmlformats.org/officeDocument/2006/relationships/hyperlink" Target="mailto:divisionadministrativa@procuraduria.gov.co" TargetMode="External"/><Relationship Id="rId48" Type="http://schemas.openxmlformats.org/officeDocument/2006/relationships/hyperlink" Target="mailto:divisionadministrativa@procuraduria.gov.co" TargetMode="External"/><Relationship Id="rId56" Type="http://schemas.openxmlformats.org/officeDocument/2006/relationships/hyperlink" Target="mailto:divisionadministrativa@procuraduria.gov.co" TargetMode="External"/><Relationship Id="rId64" Type="http://schemas.openxmlformats.org/officeDocument/2006/relationships/hyperlink" Target="mailto:divisionadministrativa@procuraduria.gov.co" TargetMode="External"/><Relationship Id="rId69" Type="http://schemas.openxmlformats.org/officeDocument/2006/relationships/hyperlink" Target="mailto:divisionadministrativa@procuraduria.gov.co" TargetMode="External"/><Relationship Id="rId8" Type="http://schemas.openxmlformats.org/officeDocument/2006/relationships/hyperlink" Target="mailto:divisionadministrativa@procuraduria.gov.co" TargetMode="External"/><Relationship Id="rId51" Type="http://schemas.openxmlformats.org/officeDocument/2006/relationships/hyperlink" Target="mailto:divisionadministrativa@procuraduria.gov.co" TargetMode="External"/><Relationship Id="rId72" Type="http://schemas.openxmlformats.org/officeDocument/2006/relationships/printerSettings" Target="../printerSettings/printerSettings1.bin"/><Relationship Id="rId3" Type="http://schemas.openxmlformats.org/officeDocument/2006/relationships/hyperlink" Target="mailto:divisionadministrativa@procuraduria.gov.co" TargetMode="External"/><Relationship Id="rId12" Type="http://schemas.openxmlformats.org/officeDocument/2006/relationships/hyperlink" Target="mailto:divisionadministrativa@procuraduria.gov.co" TargetMode="External"/><Relationship Id="rId17" Type="http://schemas.openxmlformats.org/officeDocument/2006/relationships/hyperlink" Target="mailto:divisionadministrativa@procuraduria.gov.co" TargetMode="External"/><Relationship Id="rId25" Type="http://schemas.openxmlformats.org/officeDocument/2006/relationships/hyperlink" Target="mailto:divisionadministrativa@procuraduria.gov.co" TargetMode="External"/><Relationship Id="rId33" Type="http://schemas.openxmlformats.org/officeDocument/2006/relationships/hyperlink" Target="mailto:divisionadministrativa@procuraduria.gov.co" TargetMode="External"/><Relationship Id="rId38" Type="http://schemas.openxmlformats.org/officeDocument/2006/relationships/hyperlink" Target="mailto:divisionadministrativa@procuraduria.gov.co" TargetMode="External"/><Relationship Id="rId46" Type="http://schemas.openxmlformats.org/officeDocument/2006/relationships/hyperlink" Target="mailto:divisionadministrativa@procuraduria.gov.co" TargetMode="External"/><Relationship Id="rId59" Type="http://schemas.openxmlformats.org/officeDocument/2006/relationships/hyperlink" Target="mailto:divisionadministrativa@procuraduria.gov.co" TargetMode="External"/><Relationship Id="rId67" Type="http://schemas.openxmlformats.org/officeDocument/2006/relationships/hyperlink" Target="mailto:divisionadministrativa@procuraduria.gov.co" TargetMode="External"/><Relationship Id="rId20" Type="http://schemas.openxmlformats.org/officeDocument/2006/relationships/hyperlink" Target="mailto:divisionadministrativa@procuraduria.gov.co" TargetMode="External"/><Relationship Id="rId41" Type="http://schemas.openxmlformats.org/officeDocument/2006/relationships/hyperlink" Target="mailto:divisionadministrativa@procuraduria.gov.co" TargetMode="External"/><Relationship Id="rId54" Type="http://schemas.openxmlformats.org/officeDocument/2006/relationships/hyperlink" Target="mailto:divisionadministrativa@procuraduria.gov.co" TargetMode="External"/><Relationship Id="rId62" Type="http://schemas.openxmlformats.org/officeDocument/2006/relationships/hyperlink" Target="mailto:divisionadministrativa@procuraduria.gov.co" TargetMode="External"/><Relationship Id="rId70"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15" Type="http://schemas.openxmlformats.org/officeDocument/2006/relationships/hyperlink" Target="mailto:divisionadministrativa@procuraduria.gov.co" TargetMode="External"/><Relationship Id="rId23" Type="http://schemas.openxmlformats.org/officeDocument/2006/relationships/hyperlink" Target="mailto:divisionadministrativa@procuraduria.gov.co" TargetMode="External"/><Relationship Id="rId28" Type="http://schemas.openxmlformats.org/officeDocument/2006/relationships/hyperlink" Target="mailto:divisionadministrativa@procuraduria.gov.co" TargetMode="External"/><Relationship Id="rId36" Type="http://schemas.openxmlformats.org/officeDocument/2006/relationships/hyperlink" Target="mailto:divisionadministrativa@procuraduria.gov.co" TargetMode="External"/><Relationship Id="rId49" Type="http://schemas.openxmlformats.org/officeDocument/2006/relationships/hyperlink" Target="mailto:divisionadministrativa@procuraduria.gov.co" TargetMode="External"/><Relationship Id="rId57" Type="http://schemas.openxmlformats.org/officeDocument/2006/relationships/hyperlink" Target="mailto:divisionadministrativa@procuraduria.gov.co" TargetMode="External"/><Relationship Id="rId10" Type="http://schemas.openxmlformats.org/officeDocument/2006/relationships/hyperlink" Target="mailto:divisionadministrativa@procuraduria.gov.co" TargetMode="External"/><Relationship Id="rId31" Type="http://schemas.openxmlformats.org/officeDocument/2006/relationships/hyperlink" Target="mailto:divisionadministrativa@procuraduria.gov.co" TargetMode="External"/><Relationship Id="rId44" Type="http://schemas.openxmlformats.org/officeDocument/2006/relationships/hyperlink" Target="mailto:divisionadministrativa@procuraduria.gov.co" TargetMode="External"/><Relationship Id="rId52" Type="http://schemas.openxmlformats.org/officeDocument/2006/relationships/hyperlink" Target="mailto:divisionadministrativa@procuraduria.gov.co" TargetMode="External"/><Relationship Id="rId60" Type="http://schemas.openxmlformats.org/officeDocument/2006/relationships/hyperlink" Target="mailto:divisionadministrativa@procuraduria.gov.co" TargetMode="External"/><Relationship Id="rId65" Type="http://schemas.openxmlformats.org/officeDocument/2006/relationships/hyperlink" Target="mailto:divisionadministrativa@procuraduria.gov.co" TargetMode="External"/><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 Id="rId13" Type="http://schemas.openxmlformats.org/officeDocument/2006/relationships/hyperlink" Target="mailto:divisionadministrativa@procuraduria.gov.co" TargetMode="External"/><Relationship Id="rId18" Type="http://schemas.openxmlformats.org/officeDocument/2006/relationships/hyperlink" Target="mailto:divisionadministrativa@procuraduria.gov.co" TargetMode="External"/><Relationship Id="rId39" Type="http://schemas.openxmlformats.org/officeDocument/2006/relationships/hyperlink" Target="mailto:divisionadministrativa@procuraduria.gov.co" TargetMode="External"/><Relationship Id="rId34" Type="http://schemas.openxmlformats.org/officeDocument/2006/relationships/hyperlink" Target="mailto:divisionadministrativa@procuraduria.gov.co" TargetMode="External"/><Relationship Id="rId50" Type="http://schemas.openxmlformats.org/officeDocument/2006/relationships/hyperlink" Target="mailto:divisionadministrativa@procuraduria.gov.co" TargetMode="External"/><Relationship Id="rId55"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72"/>
  <sheetViews>
    <sheetView tabSelected="1" zoomScale="70" zoomScaleNormal="70" workbookViewId="0">
      <pane ySplit="8" topLeftCell="A9" activePane="bottomLeft" state="frozen"/>
      <selection activeCell="C1" sqref="C1"/>
      <selection pane="bottomLeft" activeCell="S1" sqref="S1:S1048576"/>
    </sheetView>
  </sheetViews>
  <sheetFormatPr baseColWidth="10" defaultColWidth="9.140625" defaultRowHeight="12.75" x14ac:dyDescent="0.2"/>
  <cols>
    <col min="1" max="1" width="24.28515625" style="34" customWidth="1"/>
    <col min="2" max="2" width="76" style="20" customWidth="1"/>
    <col min="3" max="3" width="23.28515625" style="75" customWidth="1"/>
    <col min="4" max="4" width="19.5703125" style="75" customWidth="1"/>
    <col min="5" max="5" width="15.140625" style="75" customWidth="1"/>
    <col min="6" max="6" width="17" style="75" customWidth="1"/>
    <col min="7" max="7" width="20.7109375" style="75" customWidth="1"/>
    <col min="8" max="8" width="21.85546875" style="76" customWidth="1"/>
    <col min="9" max="9" width="23" style="77" customWidth="1"/>
    <col min="10" max="10" width="22.7109375" style="77" customWidth="1"/>
    <col min="11" max="11" width="15.85546875" style="78" customWidth="1"/>
    <col min="12" max="12" width="16.42578125" style="78" customWidth="1"/>
    <col min="13" max="13" width="18.85546875" style="78" customWidth="1"/>
    <col min="14" max="14" width="15.28515625" style="78" customWidth="1"/>
    <col min="15" max="15" width="76.140625" style="78" customWidth="1"/>
    <col min="16" max="16" width="18.140625" style="78" customWidth="1"/>
    <col min="17" max="17" width="38.5703125" style="78" customWidth="1"/>
    <col min="18" max="18" width="14.5703125" style="35" customWidth="1"/>
    <col min="19" max="19" width="61.5703125" style="106" customWidth="1"/>
    <col min="20" max="20" width="18.42578125" style="4" customWidth="1"/>
    <col min="21" max="21" width="18.140625" style="4" customWidth="1"/>
    <col min="22" max="16384" width="9.140625" style="4"/>
  </cols>
  <sheetData>
    <row r="1" spans="1:19" ht="15.75" x14ac:dyDescent="0.2">
      <c r="A1" s="122" t="s">
        <v>108288</v>
      </c>
      <c r="B1" s="123" t="s">
        <v>108289</v>
      </c>
      <c r="C1" s="126"/>
      <c r="D1" s="94"/>
      <c r="E1" s="94"/>
      <c r="F1" s="94"/>
      <c r="G1" s="94"/>
      <c r="H1" s="95"/>
      <c r="I1" s="96"/>
      <c r="J1" s="127"/>
      <c r="K1" s="128"/>
      <c r="L1" s="128"/>
      <c r="M1" s="128"/>
      <c r="N1" s="128"/>
      <c r="O1" s="128"/>
      <c r="P1" s="128"/>
      <c r="Q1" s="128"/>
    </row>
    <row r="2" spans="1:19" ht="47.25" x14ac:dyDescent="0.2">
      <c r="A2" s="122" t="s">
        <v>108290</v>
      </c>
      <c r="B2" s="123" t="s">
        <v>108291</v>
      </c>
      <c r="C2" s="126"/>
      <c r="D2" s="94"/>
      <c r="E2" s="94"/>
      <c r="F2" s="94"/>
      <c r="G2" s="94"/>
      <c r="H2" s="95"/>
      <c r="I2" s="96"/>
      <c r="J2" s="127"/>
      <c r="K2" s="128"/>
      <c r="L2" s="128"/>
      <c r="M2" s="128"/>
      <c r="N2" s="128"/>
      <c r="O2" s="128"/>
      <c r="P2" s="128"/>
      <c r="Q2" s="128"/>
    </row>
    <row r="3" spans="1:19" ht="47.25" x14ac:dyDescent="0.2">
      <c r="A3" s="122" t="s">
        <v>108292</v>
      </c>
      <c r="B3" s="123" t="s">
        <v>108293</v>
      </c>
      <c r="C3" s="129"/>
      <c r="D3" s="94"/>
      <c r="E3" s="94"/>
      <c r="F3" s="94"/>
      <c r="G3" s="94"/>
      <c r="H3" s="95"/>
      <c r="I3" s="96"/>
      <c r="J3" s="127"/>
      <c r="K3" s="128"/>
      <c r="L3" s="128"/>
      <c r="M3" s="128"/>
      <c r="N3" s="128"/>
      <c r="O3" s="128"/>
      <c r="P3" s="128"/>
      <c r="Q3" s="128"/>
    </row>
    <row r="4" spans="1:19" x14ac:dyDescent="0.2">
      <c r="A4" s="124"/>
      <c r="B4" s="125"/>
      <c r="C4" s="94"/>
      <c r="D4" s="94"/>
      <c r="E4" s="94"/>
      <c r="F4" s="94"/>
      <c r="G4" s="94"/>
      <c r="H4" s="95"/>
      <c r="I4" s="96"/>
      <c r="J4" s="127"/>
      <c r="K4" s="128"/>
      <c r="L4" s="128"/>
      <c r="M4" s="128"/>
      <c r="N4" s="128"/>
      <c r="O4" s="128"/>
      <c r="P4" s="128"/>
      <c r="Q4" s="128"/>
    </row>
    <row r="5" spans="1:19" x14ac:dyDescent="0.2">
      <c r="A5" s="121" t="s">
        <v>107776</v>
      </c>
      <c r="B5" s="104"/>
      <c r="C5" s="104"/>
      <c r="D5" s="104"/>
      <c r="E5" s="104"/>
      <c r="F5" s="104"/>
      <c r="G5" s="104"/>
      <c r="H5" s="104"/>
      <c r="I5" s="105"/>
      <c r="J5" s="105"/>
      <c r="K5" s="104"/>
      <c r="L5" s="104"/>
      <c r="M5" s="104"/>
      <c r="N5" s="104"/>
      <c r="O5" s="104"/>
      <c r="P5" s="104"/>
      <c r="Q5" s="104"/>
    </row>
    <row r="6" spans="1:19" x14ac:dyDescent="0.2">
      <c r="A6" s="104"/>
      <c r="B6" s="104"/>
      <c r="C6" s="104"/>
      <c r="D6" s="104"/>
      <c r="E6" s="104"/>
      <c r="F6" s="104"/>
      <c r="G6" s="104"/>
      <c r="H6" s="104"/>
      <c r="I6" s="105"/>
      <c r="J6" s="105"/>
      <c r="K6" s="104"/>
      <c r="L6" s="104"/>
      <c r="M6" s="104"/>
      <c r="N6" s="104"/>
      <c r="O6" s="104"/>
      <c r="P6" s="104"/>
      <c r="Q6" s="104"/>
    </row>
    <row r="7" spans="1:19" x14ac:dyDescent="0.2">
      <c r="A7" s="104"/>
      <c r="B7" s="104"/>
      <c r="C7" s="104"/>
      <c r="D7" s="104"/>
      <c r="E7" s="104"/>
      <c r="F7" s="104"/>
      <c r="G7" s="104"/>
      <c r="H7" s="104"/>
      <c r="I7" s="105"/>
      <c r="J7" s="105"/>
      <c r="K7" s="104"/>
      <c r="L7" s="104"/>
      <c r="M7" s="104"/>
      <c r="N7" s="104"/>
      <c r="O7" s="104"/>
      <c r="P7" s="104"/>
      <c r="Q7" s="104"/>
    </row>
    <row r="8" spans="1:19" ht="63.75" x14ac:dyDescent="0.2">
      <c r="A8" s="8" t="s">
        <v>107777</v>
      </c>
      <c r="B8" s="12" t="s">
        <v>107778</v>
      </c>
      <c r="C8" s="9" t="s">
        <v>107779</v>
      </c>
      <c r="D8" s="9" t="s">
        <v>107780</v>
      </c>
      <c r="E8" s="9" t="s">
        <v>107781</v>
      </c>
      <c r="F8" s="9" t="s">
        <v>5</v>
      </c>
      <c r="G8" s="9" t="s">
        <v>4</v>
      </c>
      <c r="H8" s="9" t="s">
        <v>39</v>
      </c>
      <c r="I8" s="10" t="s">
        <v>107782</v>
      </c>
      <c r="J8" s="11" t="s">
        <v>107783</v>
      </c>
      <c r="K8" s="9" t="s">
        <v>206</v>
      </c>
      <c r="L8" s="9" t="s">
        <v>94</v>
      </c>
      <c r="M8" s="9" t="s">
        <v>107784</v>
      </c>
      <c r="N8" s="9" t="s">
        <v>3</v>
      </c>
      <c r="O8" s="9" t="s">
        <v>107785</v>
      </c>
      <c r="P8" s="9" t="s">
        <v>107786</v>
      </c>
      <c r="Q8" s="9" t="s">
        <v>107787</v>
      </c>
      <c r="R8" s="23" t="s">
        <v>107953</v>
      </c>
    </row>
    <row r="9" spans="1:19" x14ac:dyDescent="0.2">
      <c r="A9" s="6" t="s">
        <v>107796</v>
      </c>
      <c r="B9" s="13" t="s">
        <v>107791</v>
      </c>
      <c r="C9" s="36">
        <v>8</v>
      </c>
      <c r="D9" s="36">
        <v>10</v>
      </c>
      <c r="E9" s="36">
        <v>1</v>
      </c>
      <c r="F9" s="36">
        <v>1</v>
      </c>
      <c r="G9" s="36" t="s">
        <v>72</v>
      </c>
      <c r="H9" s="37">
        <v>0</v>
      </c>
      <c r="I9" s="38">
        <v>15000000</v>
      </c>
      <c r="J9" s="38">
        <v>14510860</v>
      </c>
      <c r="K9" s="37" t="s">
        <v>211</v>
      </c>
      <c r="L9" s="6">
        <v>0</v>
      </c>
      <c r="M9" s="37" t="s">
        <v>107788</v>
      </c>
      <c r="N9" s="37" t="s">
        <v>15</v>
      </c>
      <c r="O9" s="6" t="s">
        <v>107793</v>
      </c>
      <c r="P9" s="6" t="s">
        <v>107789</v>
      </c>
      <c r="Q9" s="39" t="s">
        <v>107790</v>
      </c>
      <c r="R9" s="23">
        <v>1</v>
      </c>
    </row>
    <row r="10" spans="1:19" x14ac:dyDescent="0.2">
      <c r="A10" s="6" t="s">
        <v>107795</v>
      </c>
      <c r="B10" s="13" t="s">
        <v>107792</v>
      </c>
      <c r="C10" s="36">
        <v>8</v>
      </c>
      <c r="D10" s="36">
        <v>10</v>
      </c>
      <c r="E10" s="36">
        <v>1</v>
      </c>
      <c r="F10" s="36">
        <v>1</v>
      </c>
      <c r="G10" s="36" t="s">
        <v>72</v>
      </c>
      <c r="H10" s="37">
        <v>0</v>
      </c>
      <c r="I10" s="38">
        <v>15000000</v>
      </c>
      <c r="J10" s="38">
        <v>12900596</v>
      </c>
      <c r="K10" s="37" t="s">
        <v>211</v>
      </c>
      <c r="L10" s="6">
        <v>0</v>
      </c>
      <c r="M10" s="37" t="s">
        <v>107788</v>
      </c>
      <c r="N10" s="37" t="s">
        <v>15</v>
      </c>
      <c r="O10" s="6" t="s">
        <v>107793</v>
      </c>
      <c r="P10" s="6" t="s">
        <v>107789</v>
      </c>
      <c r="Q10" s="39" t="s">
        <v>107790</v>
      </c>
      <c r="R10" s="23">
        <f>R9+1</f>
        <v>2</v>
      </c>
    </row>
    <row r="11" spans="1:19" s="25" customFormat="1" x14ac:dyDescent="0.2">
      <c r="A11" s="28" t="s">
        <v>107794</v>
      </c>
      <c r="B11" s="14" t="s">
        <v>107797</v>
      </c>
      <c r="C11" s="36">
        <v>3</v>
      </c>
      <c r="D11" s="36">
        <v>3</v>
      </c>
      <c r="E11" s="36">
        <v>1</v>
      </c>
      <c r="F11" s="36">
        <v>2</v>
      </c>
      <c r="G11" s="36" t="s">
        <v>79</v>
      </c>
      <c r="H11" s="37">
        <v>0</v>
      </c>
      <c r="I11" s="38">
        <v>92000000</v>
      </c>
      <c r="J11" s="38">
        <f>I11</f>
        <v>92000000</v>
      </c>
      <c r="K11" s="37" t="s">
        <v>211</v>
      </c>
      <c r="L11" s="6">
        <v>0</v>
      </c>
      <c r="M11" s="37" t="s">
        <v>107788</v>
      </c>
      <c r="N11" s="37" t="s">
        <v>15</v>
      </c>
      <c r="O11" s="5" t="s">
        <v>107801</v>
      </c>
      <c r="P11" s="6" t="s">
        <v>107789</v>
      </c>
      <c r="Q11" s="39" t="s">
        <v>107790</v>
      </c>
      <c r="R11" s="23">
        <f t="shared" ref="R11:R74" si="0">R10+1</f>
        <v>3</v>
      </c>
      <c r="S11" s="106"/>
    </row>
    <row r="12" spans="1:19" s="25" customFormat="1" ht="24" x14ac:dyDescent="0.2">
      <c r="A12" s="28" t="s">
        <v>107798</v>
      </c>
      <c r="B12" s="14" t="s">
        <v>107800</v>
      </c>
      <c r="C12" s="36">
        <v>3</v>
      </c>
      <c r="D12" s="36">
        <v>3</v>
      </c>
      <c r="E12" s="36">
        <v>1</v>
      </c>
      <c r="F12" s="36">
        <v>2</v>
      </c>
      <c r="G12" s="36" t="s">
        <v>17</v>
      </c>
      <c r="H12" s="37">
        <v>0</v>
      </c>
      <c r="I12" s="38">
        <v>2419000000</v>
      </c>
      <c r="J12" s="38">
        <f>I12</f>
        <v>2419000000</v>
      </c>
      <c r="K12" s="37" t="s">
        <v>211</v>
      </c>
      <c r="L12" s="6">
        <v>0</v>
      </c>
      <c r="M12" s="37" t="s">
        <v>107788</v>
      </c>
      <c r="N12" s="37" t="s">
        <v>15</v>
      </c>
      <c r="O12" s="5" t="s">
        <v>107801</v>
      </c>
      <c r="P12" s="6" t="s">
        <v>107789</v>
      </c>
      <c r="Q12" s="39" t="s">
        <v>107790</v>
      </c>
      <c r="R12" s="23">
        <f t="shared" si="0"/>
        <v>4</v>
      </c>
      <c r="S12" s="106"/>
    </row>
    <row r="13" spans="1:19" s="25" customFormat="1" ht="24" x14ac:dyDescent="0.2">
      <c r="A13" s="28" t="s">
        <v>107798</v>
      </c>
      <c r="B13" s="14" t="s">
        <v>107802</v>
      </c>
      <c r="C13" s="36">
        <v>10</v>
      </c>
      <c r="D13" s="36">
        <v>10</v>
      </c>
      <c r="E13" s="36">
        <v>1</v>
      </c>
      <c r="F13" s="36">
        <v>2</v>
      </c>
      <c r="G13" s="36" t="s">
        <v>51</v>
      </c>
      <c r="H13" s="37">
        <v>0</v>
      </c>
      <c r="I13" s="38">
        <v>310000000</v>
      </c>
      <c r="J13" s="38">
        <f>I13</f>
        <v>310000000</v>
      </c>
      <c r="K13" s="37" t="s">
        <v>211</v>
      </c>
      <c r="L13" s="6">
        <v>0</v>
      </c>
      <c r="M13" s="37" t="s">
        <v>107788</v>
      </c>
      <c r="N13" s="37" t="s">
        <v>15</v>
      </c>
      <c r="O13" s="5" t="s">
        <v>107801</v>
      </c>
      <c r="P13" s="6" t="s">
        <v>107789</v>
      </c>
      <c r="Q13" s="39" t="s">
        <v>107790</v>
      </c>
      <c r="R13" s="23">
        <f t="shared" si="0"/>
        <v>5</v>
      </c>
      <c r="S13" s="106"/>
    </row>
    <row r="14" spans="1:19" s="25" customFormat="1" ht="25.5" x14ac:dyDescent="0.2">
      <c r="A14" s="6">
        <v>83111507</v>
      </c>
      <c r="B14" s="13" t="s">
        <v>107803</v>
      </c>
      <c r="C14" s="36" t="s">
        <v>108118</v>
      </c>
      <c r="D14" s="36" t="s">
        <v>108118</v>
      </c>
      <c r="E14" s="36" t="s">
        <v>108122</v>
      </c>
      <c r="F14" s="36" t="s">
        <v>108123</v>
      </c>
      <c r="G14" s="36" t="s">
        <v>140</v>
      </c>
      <c r="H14" s="37">
        <v>0</v>
      </c>
      <c r="I14" s="38">
        <v>1871374581.9400001</v>
      </c>
      <c r="J14" s="38">
        <v>1871374581.9400001</v>
      </c>
      <c r="K14" s="40" t="s">
        <v>108099</v>
      </c>
      <c r="L14" s="41" t="s">
        <v>108099</v>
      </c>
      <c r="M14" s="37" t="s">
        <v>107788</v>
      </c>
      <c r="N14" s="37" t="s">
        <v>15</v>
      </c>
      <c r="O14" s="6" t="s">
        <v>107804</v>
      </c>
      <c r="P14" s="6" t="s">
        <v>107789</v>
      </c>
      <c r="Q14" s="39" t="s">
        <v>107790</v>
      </c>
      <c r="R14" s="23">
        <f t="shared" si="0"/>
        <v>6</v>
      </c>
      <c r="S14" s="106"/>
    </row>
    <row r="15" spans="1:19" ht="89.25" x14ac:dyDescent="0.2">
      <c r="A15" s="6">
        <v>78102201</v>
      </c>
      <c r="B15" s="13" t="s">
        <v>107805</v>
      </c>
      <c r="C15" s="36">
        <v>3</v>
      </c>
      <c r="D15" s="36">
        <v>3</v>
      </c>
      <c r="E15" s="36">
        <v>15</v>
      </c>
      <c r="F15" s="36">
        <v>1</v>
      </c>
      <c r="G15" s="36" t="s">
        <v>133</v>
      </c>
      <c r="H15" s="37">
        <v>0</v>
      </c>
      <c r="I15" s="38">
        <v>750000000</v>
      </c>
      <c r="J15" s="38">
        <v>860000000</v>
      </c>
      <c r="K15" s="40" t="s">
        <v>217</v>
      </c>
      <c r="L15" s="41">
        <v>1</v>
      </c>
      <c r="M15" s="37" t="s">
        <v>107788</v>
      </c>
      <c r="N15" s="37" t="s">
        <v>15</v>
      </c>
      <c r="O15" s="6" t="s">
        <v>107804</v>
      </c>
      <c r="P15" s="6" t="s">
        <v>107789</v>
      </c>
      <c r="Q15" s="39" t="s">
        <v>107790</v>
      </c>
      <c r="R15" s="23">
        <f t="shared" si="0"/>
        <v>7</v>
      </c>
    </row>
    <row r="16" spans="1:19" ht="89.25" x14ac:dyDescent="0.2">
      <c r="A16" s="6" t="s">
        <v>103717</v>
      </c>
      <c r="B16" s="13" t="s">
        <v>107806</v>
      </c>
      <c r="C16" s="36">
        <v>1</v>
      </c>
      <c r="D16" s="36">
        <v>1</v>
      </c>
      <c r="E16" s="36">
        <v>6</v>
      </c>
      <c r="F16" s="36">
        <v>1</v>
      </c>
      <c r="G16" s="36" t="s">
        <v>133</v>
      </c>
      <c r="H16" s="37">
        <v>0</v>
      </c>
      <c r="I16" s="38">
        <v>45000000</v>
      </c>
      <c r="J16" s="38">
        <v>45000000</v>
      </c>
      <c r="K16" s="40" t="s">
        <v>211</v>
      </c>
      <c r="L16" s="41">
        <v>0</v>
      </c>
      <c r="M16" s="37" t="s">
        <v>107788</v>
      </c>
      <c r="N16" s="37" t="s">
        <v>15</v>
      </c>
      <c r="O16" s="6" t="s">
        <v>107804</v>
      </c>
      <c r="P16" s="6" t="s">
        <v>107789</v>
      </c>
      <c r="Q16" s="39" t="s">
        <v>107790</v>
      </c>
      <c r="R16" s="23">
        <f t="shared" si="0"/>
        <v>8</v>
      </c>
    </row>
    <row r="17" spans="1:18" ht="63.75" x14ac:dyDescent="0.2">
      <c r="A17" s="6" t="s">
        <v>103717</v>
      </c>
      <c r="B17" s="13" t="s">
        <v>107807</v>
      </c>
      <c r="C17" s="36">
        <v>1</v>
      </c>
      <c r="D17" s="36">
        <v>1</v>
      </c>
      <c r="E17" s="36">
        <v>6</v>
      </c>
      <c r="F17" s="36">
        <v>1</v>
      </c>
      <c r="G17" s="36" t="s">
        <v>133</v>
      </c>
      <c r="H17" s="37">
        <v>0</v>
      </c>
      <c r="I17" s="38">
        <v>135000000</v>
      </c>
      <c r="J17" s="38">
        <v>135000000</v>
      </c>
      <c r="K17" s="40" t="s">
        <v>211</v>
      </c>
      <c r="L17" s="41">
        <v>0</v>
      </c>
      <c r="M17" s="37" t="s">
        <v>107788</v>
      </c>
      <c r="N17" s="37" t="s">
        <v>15</v>
      </c>
      <c r="O17" s="6" t="s">
        <v>107804</v>
      </c>
      <c r="P17" s="6" t="s">
        <v>107789</v>
      </c>
      <c r="Q17" s="39" t="s">
        <v>107790</v>
      </c>
      <c r="R17" s="23">
        <f t="shared" si="0"/>
        <v>9</v>
      </c>
    </row>
    <row r="18" spans="1:18" ht="76.5" x14ac:dyDescent="0.2">
      <c r="A18" s="6" t="s">
        <v>103717</v>
      </c>
      <c r="B18" s="13" t="s">
        <v>107808</v>
      </c>
      <c r="C18" s="36">
        <v>1</v>
      </c>
      <c r="D18" s="36">
        <v>1</v>
      </c>
      <c r="E18" s="36">
        <v>6</v>
      </c>
      <c r="F18" s="36">
        <v>1</v>
      </c>
      <c r="G18" s="36" t="s">
        <v>133</v>
      </c>
      <c r="H18" s="37">
        <v>0</v>
      </c>
      <c r="I18" s="38">
        <v>90000000</v>
      </c>
      <c r="J18" s="38">
        <v>90000000</v>
      </c>
      <c r="K18" s="40" t="s">
        <v>211</v>
      </c>
      <c r="L18" s="41">
        <v>0</v>
      </c>
      <c r="M18" s="37" t="s">
        <v>107788</v>
      </c>
      <c r="N18" s="37" t="s">
        <v>15</v>
      </c>
      <c r="O18" s="6" t="s">
        <v>107804</v>
      </c>
      <c r="P18" s="6" t="s">
        <v>107789</v>
      </c>
      <c r="Q18" s="39" t="s">
        <v>107790</v>
      </c>
      <c r="R18" s="23">
        <f t="shared" si="0"/>
        <v>10</v>
      </c>
    </row>
    <row r="19" spans="1:18" ht="114.75" x14ac:dyDescent="0.2">
      <c r="A19" s="6" t="s">
        <v>103717</v>
      </c>
      <c r="B19" s="13" t="s">
        <v>107809</v>
      </c>
      <c r="C19" s="36">
        <v>1</v>
      </c>
      <c r="D19" s="36">
        <v>1</v>
      </c>
      <c r="E19" s="36">
        <v>6</v>
      </c>
      <c r="F19" s="36">
        <v>1</v>
      </c>
      <c r="G19" s="36" t="s">
        <v>133</v>
      </c>
      <c r="H19" s="37">
        <v>0</v>
      </c>
      <c r="I19" s="38">
        <v>45000000</v>
      </c>
      <c r="J19" s="38">
        <v>45000000</v>
      </c>
      <c r="K19" s="40" t="s">
        <v>211</v>
      </c>
      <c r="L19" s="41">
        <v>0</v>
      </c>
      <c r="M19" s="37" t="s">
        <v>107788</v>
      </c>
      <c r="N19" s="37" t="s">
        <v>15</v>
      </c>
      <c r="O19" s="6" t="s">
        <v>107804</v>
      </c>
      <c r="P19" s="6" t="s">
        <v>107789</v>
      </c>
      <c r="Q19" s="39" t="s">
        <v>107790</v>
      </c>
      <c r="R19" s="23">
        <f t="shared" si="0"/>
        <v>11</v>
      </c>
    </row>
    <row r="20" spans="1:18" ht="63.75" x14ac:dyDescent="0.2">
      <c r="A20" s="29" t="s">
        <v>105384</v>
      </c>
      <c r="B20" s="13" t="s">
        <v>107810</v>
      </c>
      <c r="C20" s="36">
        <v>7</v>
      </c>
      <c r="D20" s="36">
        <v>8</v>
      </c>
      <c r="E20" s="36">
        <v>4</v>
      </c>
      <c r="F20" s="36">
        <v>1</v>
      </c>
      <c r="G20" s="36" t="s">
        <v>51</v>
      </c>
      <c r="H20" s="36">
        <v>0</v>
      </c>
      <c r="I20" s="38">
        <v>172000000</v>
      </c>
      <c r="J20" s="42">
        <v>172000000</v>
      </c>
      <c r="K20" s="40" t="s">
        <v>211</v>
      </c>
      <c r="L20" s="41">
        <v>0</v>
      </c>
      <c r="M20" s="37" t="s">
        <v>107788</v>
      </c>
      <c r="N20" s="37" t="s">
        <v>15</v>
      </c>
      <c r="O20" s="6" t="s">
        <v>107811</v>
      </c>
      <c r="P20" s="6" t="s">
        <v>107789</v>
      </c>
      <c r="Q20" s="39" t="s">
        <v>107790</v>
      </c>
      <c r="R20" s="23">
        <f t="shared" si="0"/>
        <v>12</v>
      </c>
    </row>
    <row r="21" spans="1:18" ht="51" x14ac:dyDescent="0.2">
      <c r="A21" s="7">
        <v>85122201</v>
      </c>
      <c r="B21" s="13" t="s">
        <v>107812</v>
      </c>
      <c r="C21" s="36">
        <v>2</v>
      </c>
      <c r="D21" s="36">
        <v>5</v>
      </c>
      <c r="E21" s="36">
        <v>18</v>
      </c>
      <c r="F21" s="36">
        <v>2</v>
      </c>
      <c r="G21" s="36" t="s">
        <v>51</v>
      </c>
      <c r="H21" s="36">
        <v>0</v>
      </c>
      <c r="I21" s="38" t="s">
        <v>107813</v>
      </c>
      <c r="J21" s="42">
        <v>210000000</v>
      </c>
      <c r="K21" s="40" t="s">
        <v>217</v>
      </c>
      <c r="L21" s="41">
        <v>1</v>
      </c>
      <c r="M21" s="37" t="s">
        <v>107788</v>
      </c>
      <c r="N21" s="37" t="s">
        <v>15</v>
      </c>
      <c r="O21" s="6" t="s">
        <v>107811</v>
      </c>
      <c r="P21" s="6" t="s">
        <v>107789</v>
      </c>
      <c r="Q21" s="39" t="s">
        <v>107790</v>
      </c>
      <c r="R21" s="23">
        <f t="shared" si="0"/>
        <v>13</v>
      </c>
    </row>
    <row r="22" spans="1:18" ht="25.5" x14ac:dyDescent="0.2">
      <c r="A22" s="6">
        <v>72101516</v>
      </c>
      <c r="B22" s="13" t="s">
        <v>107814</v>
      </c>
      <c r="C22" s="36">
        <v>7</v>
      </c>
      <c r="D22" s="36">
        <v>10</v>
      </c>
      <c r="E22" s="36">
        <v>30</v>
      </c>
      <c r="F22" s="36">
        <v>0</v>
      </c>
      <c r="G22" s="36" t="s">
        <v>72</v>
      </c>
      <c r="H22" s="36">
        <v>0</v>
      </c>
      <c r="I22" s="38">
        <v>21000000</v>
      </c>
      <c r="J22" s="42">
        <v>21000000</v>
      </c>
      <c r="K22" s="40" t="s">
        <v>211</v>
      </c>
      <c r="L22" s="41">
        <v>0</v>
      </c>
      <c r="M22" s="37" t="s">
        <v>107788</v>
      </c>
      <c r="N22" s="37" t="s">
        <v>15</v>
      </c>
      <c r="O22" s="6" t="s">
        <v>107811</v>
      </c>
      <c r="P22" s="6" t="s">
        <v>107789</v>
      </c>
      <c r="Q22" s="39" t="s">
        <v>107790</v>
      </c>
      <c r="R22" s="23">
        <f t="shared" si="0"/>
        <v>14</v>
      </c>
    </row>
    <row r="23" spans="1:18" ht="127.5" x14ac:dyDescent="0.2">
      <c r="A23" s="6" t="s">
        <v>107815</v>
      </c>
      <c r="B23" s="15" t="s">
        <v>107816</v>
      </c>
      <c r="C23" s="36">
        <v>8</v>
      </c>
      <c r="D23" s="36">
        <v>9</v>
      </c>
      <c r="E23" s="36">
        <v>1</v>
      </c>
      <c r="F23" s="36">
        <v>1</v>
      </c>
      <c r="G23" s="36" t="s">
        <v>65</v>
      </c>
      <c r="H23" s="36">
        <v>0</v>
      </c>
      <c r="I23" s="38">
        <v>246000000</v>
      </c>
      <c r="J23" s="42">
        <f>I23</f>
        <v>246000000</v>
      </c>
      <c r="K23" s="40" t="s">
        <v>211</v>
      </c>
      <c r="L23" s="41">
        <v>0</v>
      </c>
      <c r="M23" s="37" t="s">
        <v>107788</v>
      </c>
      <c r="N23" s="37" t="s">
        <v>15</v>
      </c>
      <c r="O23" s="6" t="s">
        <v>107811</v>
      </c>
      <c r="P23" s="6" t="s">
        <v>107789</v>
      </c>
      <c r="Q23" s="39" t="s">
        <v>107790</v>
      </c>
      <c r="R23" s="23">
        <f t="shared" si="0"/>
        <v>15</v>
      </c>
    </row>
    <row r="24" spans="1:18" ht="33.75" x14ac:dyDescent="0.2">
      <c r="A24" s="6" t="s">
        <v>102095</v>
      </c>
      <c r="B24" s="15" t="s">
        <v>107817</v>
      </c>
      <c r="C24" s="36">
        <v>2</v>
      </c>
      <c r="D24" s="36">
        <v>2</v>
      </c>
      <c r="E24" s="36">
        <v>10</v>
      </c>
      <c r="F24" s="36">
        <v>1</v>
      </c>
      <c r="G24" s="36" t="s">
        <v>133</v>
      </c>
      <c r="H24" s="36">
        <v>0</v>
      </c>
      <c r="I24" s="38">
        <v>12000000</v>
      </c>
      <c r="J24" s="42">
        <v>12000000</v>
      </c>
      <c r="K24" s="40" t="s">
        <v>211</v>
      </c>
      <c r="L24" s="41">
        <v>0</v>
      </c>
      <c r="M24" s="37" t="s">
        <v>107788</v>
      </c>
      <c r="N24" s="37" t="s">
        <v>15</v>
      </c>
      <c r="O24" s="6" t="s">
        <v>107818</v>
      </c>
      <c r="P24" s="6" t="s">
        <v>107789</v>
      </c>
      <c r="Q24" s="39" t="s">
        <v>107790</v>
      </c>
      <c r="R24" s="23">
        <f t="shared" si="0"/>
        <v>16</v>
      </c>
    </row>
    <row r="25" spans="1:18" x14ac:dyDescent="0.2">
      <c r="A25" s="6" t="s">
        <v>107819</v>
      </c>
      <c r="B25" s="15" t="s">
        <v>107820</v>
      </c>
      <c r="C25" s="36">
        <v>3</v>
      </c>
      <c r="D25" s="36">
        <v>6</v>
      </c>
      <c r="E25" s="36">
        <v>6</v>
      </c>
      <c r="F25" s="36">
        <v>1</v>
      </c>
      <c r="G25" s="36" t="s">
        <v>17</v>
      </c>
      <c r="H25" s="36">
        <v>0</v>
      </c>
      <c r="I25" s="38">
        <v>3000000000</v>
      </c>
      <c r="J25" s="42">
        <v>3000000000</v>
      </c>
      <c r="K25" s="40" t="s">
        <v>211</v>
      </c>
      <c r="L25" s="41">
        <v>0</v>
      </c>
      <c r="M25" s="37" t="s">
        <v>107788</v>
      </c>
      <c r="N25" s="37" t="s">
        <v>15</v>
      </c>
      <c r="O25" s="6" t="s">
        <v>107818</v>
      </c>
      <c r="P25" s="6" t="s">
        <v>107789</v>
      </c>
      <c r="Q25" s="39" t="s">
        <v>107790</v>
      </c>
      <c r="R25" s="23">
        <f t="shared" si="0"/>
        <v>17</v>
      </c>
    </row>
    <row r="26" spans="1:18" ht="25.5" x14ac:dyDescent="0.2">
      <c r="A26" s="6" t="s">
        <v>107821</v>
      </c>
      <c r="B26" s="15" t="s">
        <v>107822</v>
      </c>
      <c r="C26" s="36">
        <v>3</v>
      </c>
      <c r="D26" s="36">
        <v>6</v>
      </c>
      <c r="E26" s="36">
        <v>6</v>
      </c>
      <c r="F26" s="36">
        <v>1</v>
      </c>
      <c r="G26" s="36" t="s">
        <v>37</v>
      </c>
      <c r="H26" s="36">
        <v>0</v>
      </c>
      <c r="I26" s="38">
        <v>450000000</v>
      </c>
      <c r="J26" s="42">
        <v>450000000</v>
      </c>
      <c r="K26" s="40" t="s">
        <v>211</v>
      </c>
      <c r="L26" s="41">
        <v>0</v>
      </c>
      <c r="M26" s="37" t="s">
        <v>107788</v>
      </c>
      <c r="N26" s="37" t="s">
        <v>15</v>
      </c>
      <c r="O26" s="6" t="s">
        <v>107818</v>
      </c>
      <c r="P26" s="6" t="s">
        <v>107789</v>
      </c>
      <c r="Q26" s="39" t="s">
        <v>107790</v>
      </c>
      <c r="R26" s="23">
        <f t="shared" si="0"/>
        <v>18</v>
      </c>
    </row>
    <row r="27" spans="1:18" ht="25.5" x14ac:dyDescent="0.2">
      <c r="A27" s="6" t="s">
        <v>107823</v>
      </c>
      <c r="B27" s="15" t="s">
        <v>107824</v>
      </c>
      <c r="C27" s="36">
        <v>2</v>
      </c>
      <c r="D27" s="36">
        <v>4</v>
      </c>
      <c r="E27" s="36">
        <v>6</v>
      </c>
      <c r="F27" s="36">
        <v>1</v>
      </c>
      <c r="G27" s="36" t="s">
        <v>37</v>
      </c>
      <c r="H27" s="36">
        <v>0</v>
      </c>
      <c r="I27" s="38">
        <v>387000000</v>
      </c>
      <c r="J27" s="42">
        <v>387000000</v>
      </c>
      <c r="K27" s="40" t="s">
        <v>211</v>
      </c>
      <c r="L27" s="41">
        <v>0</v>
      </c>
      <c r="M27" s="37" t="s">
        <v>107788</v>
      </c>
      <c r="N27" s="37" t="s">
        <v>15</v>
      </c>
      <c r="O27" s="6" t="s">
        <v>107818</v>
      </c>
      <c r="P27" s="6" t="s">
        <v>107789</v>
      </c>
      <c r="Q27" s="39" t="s">
        <v>107790</v>
      </c>
      <c r="R27" s="23">
        <f t="shared" si="0"/>
        <v>19</v>
      </c>
    </row>
    <row r="28" spans="1:18" ht="22.5" x14ac:dyDescent="0.2">
      <c r="A28" s="6">
        <v>72121101</v>
      </c>
      <c r="B28" s="15" t="s">
        <v>107825</v>
      </c>
      <c r="C28" s="36">
        <v>8</v>
      </c>
      <c r="D28" s="36">
        <v>11</v>
      </c>
      <c r="E28" s="36">
        <v>12</v>
      </c>
      <c r="F28" s="36">
        <v>1</v>
      </c>
      <c r="G28" s="36" t="s">
        <v>17</v>
      </c>
      <c r="H28" s="36">
        <v>0</v>
      </c>
      <c r="I28" s="38">
        <v>6901000000</v>
      </c>
      <c r="J28" s="42">
        <v>2760400000</v>
      </c>
      <c r="K28" s="40" t="s">
        <v>217</v>
      </c>
      <c r="L28" s="41">
        <v>1</v>
      </c>
      <c r="M28" s="37" t="s">
        <v>107788</v>
      </c>
      <c r="N28" s="37" t="s">
        <v>15</v>
      </c>
      <c r="O28" s="6" t="s">
        <v>107818</v>
      </c>
      <c r="P28" s="6" t="s">
        <v>107789</v>
      </c>
      <c r="Q28" s="39" t="s">
        <v>107790</v>
      </c>
      <c r="R28" s="23">
        <f t="shared" si="0"/>
        <v>20</v>
      </c>
    </row>
    <row r="29" spans="1:18" ht="25.5" x14ac:dyDescent="0.2">
      <c r="A29" s="6" t="s">
        <v>107821</v>
      </c>
      <c r="B29" s="15" t="s">
        <v>107826</v>
      </c>
      <c r="C29" s="36">
        <v>8</v>
      </c>
      <c r="D29" s="36">
        <v>11</v>
      </c>
      <c r="E29" s="36">
        <v>12</v>
      </c>
      <c r="F29" s="36">
        <v>1</v>
      </c>
      <c r="G29" s="36" t="s">
        <v>37</v>
      </c>
      <c r="H29" s="36">
        <v>0</v>
      </c>
      <c r="I29" s="38">
        <v>828120000</v>
      </c>
      <c r="J29" s="42">
        <v>331248000</v>
      </c>
      <c r="K29" s="40" t="s">
        <v>217</v>
      </c>
      <c r="L29" s="41">
        <v>1</v>
      </c>
      <c r="M29" s="37" t="s">
        <v>107788</v>
      </c>
      <c r="N29" s="37" t="s">
        <v>15</v>
      </c>
      <c r="O29" s="6" t="s">
        <v>107818</v>
      </c>
      <c r="P29" s="6" t="s">
        <v>107789</v>
      </c>
      <c r="Q29" s="39" t="s">
        <v>107790</v>
      </c>
      <c r="R29" s="23">
        <f t="shared" si="0"/>
        <v>21</v>
      </c>
    </row>
    <row r="30" spans="1:18" ht="76.5" x14ac:dyDescent="0.2">
      <c r="A30" s="6" t="s">
        <v>107827</v>
      </c>
      <c r="B30" s="15" t="s">
        <v>107828</v>
      </c>
      <c r="C30" s="36">
        <v>2</v>
      </c>
      <c r="D30" s="36">
        <v>5</v>
      </c>
      <c r="E30" s="36">
        <v>7</v>
      </c>
      <c r="F30" s="36">
        <v>1</v>
      </c>
      <c r="G30" s="36" t="s">
        <v>17</v>
      </c>
      <c r="H30" s="36">
        <v>0</v>
      </c>
      <c r="I30" s="38">
        <v>3000000000</v>
      </c>
      <c r="J30" s="38">
        <v>3000000000</v>
      </c>
      <c r="K30" s="40" t="s">
        <v>211</v>
      </c>
      <c r="L30" s="41">
        <v>0</v>
      </c>
      <c r="M30" s="37" t="s">
        <v>107788</v>
      </c>
      <c r="N30" s="37" t="s">
        <v>15</v>
      </c>
      <c r="O30" s="6" t="s">
        <v>107818</v>
      </c>
      <c r="P30" s="6" t="s">
        <v>107789</v>
      </c>
      <c r="Q30" s="39" t="s">
        <v>107790</v>
      </c>
      <c r="R30" s="23">
        <f t="shared" si="0"/>
        <v>22</v>
      </c>
    </row>
    <row r="31" spans="1:18" ht="45" x14ac:dyDescent="0.2">
      <c r="A31" s="6" t="s">
        <v>107829</v>
      </c>
      <c r="B31" s="15" t="s">
        <v>107830</v>
      </c>
      <c r="C31" s="36">
        <v>2</v>
      </c>
      <c r="D31" s="36">
        <v>5</v>
      </c>
      <c r="E31" s="36">
        <v>7</v>
      </c>
      <c r="F31" s="36">
        <v>1</v>
      </c>
      <c r="G31" s="36" t="s">
        <v>37</v>
      </c>
      <c r="H31" s="36">
        <v>0</v>
      </c>
      <c r="I31" s="38">
        <v>450000000</v>
      </c>
      <c r="J31" s="38">
        <v>450000000</v>
      </c>
      <c r="K31" s="40" t="s">
        <v>211</v>
      </c>
      <c r="L31" s="41">
        <v>0</v>
      </c>
      <c r="M31" s="37" t="s">
        <v>107788</v>
      </c>
      <c r="N31" s="37" t="s">
        <v>15</v>
      </c>
      <c r="O31" s="6" t="s">
        <v>107818</v>
      </c>
      <c r="P31" s="6" t="s">
        <v>107789</v>
      </c>
      <c r="Q31" s="39" t="s">
        <v>107790</v>
      </c>
      <c r="R31" s="23">
        <f t="shared" si="0"/>
        <v>23</v>
      </c>
    </row>
    <row r="32" spans="1:18" ht="63.75" x14ac:dyDescent="0.2">
      <c r="A32" s="6" t="s">
        <v>107831</v>
      </c>
      <c r="B32" s="15" t="s">
        <v>107832</v>
      </c>
      <c r="C32" s="36">
        <v>3</v>
      </c>
      <c r="D32" s="36">
        <v>5</v>
      </c>
      <c r="E32" s="36">
        <v>7</v>
      </c>
      <c r="F32" s="36">
        <v>1</v>
      </c>
      <c r="G32" s="36" t="s">
        <v>51</v>
      </c>
      <c r="H32" s="36">
        <v>0</v>
      </c>
      <c r="I32" s="38">
        <v>500000000</v>
      </c>
      <c r="J32" s="38">
        <v>500000000</v>
      </c>
      <c r="K32" s="40" t="s">
        <v>211</v>
      </c>
      <c r="L32" s="41">
        <v>0</v>
      </c>
      <c r="M32" s="37" t="s">
        <v>107788</v>
      </c>
      <c r="N32" s="37" t="s">
        <v>15</v>
      </c>
      <c r="O32" s="6" t="s">
        <v>107818</v>
      </c>
      <c r="P32" s="6" t="s">
        <v>107789</v>
      </c>
      <c r="Q32" s="39" t="s">
        <v>107790</v>
      </c>
      <c r="R32" s="23">
        <f t="shared" si="0"/>
        <v>24</v>
      </c>
    </row>
    <row r="33" spans="1:20" ht="33.75" x14ac:dyDescent="0.2">
      <c r="A33" s="6" t="s">
        <v>107833</v>
      </c>
      <c r="B33" s="15" t="s">
        <v>107834</v>
      </c>
      <c r="C33" s="36">
        <v>1</v>
      </c>
      <c r="D33" s="36">
        <v>1</v>
      </c>
      <c r="E33" s="36">
        <v>12</v>
      </c>
      <c r="F33" s="36">
        <v>1</v>
      </c>
      <c r="G33" s="36" t="s">
        <v>133</v>
      </c>
      <c r="H33" s="36">
        <v>0</v>
      </c>
      <c r="I33" s="38">
        <v>30000000</v>
      </c>
      <c r="J33" s="38">
        <v>30000000</v>
      </c>
      <c r="K33" s="40" t="s">
        <v>211</v>
      </c>
      <c r="L33" s="41">
        <v>0</v>
      </c>
      <c r="M33" s="37" t="s">
        <v>107788</v>
      </c>
      <c r="N33" s="37" t="s">
        <v>15</v>
      </c>
      <c r="O33" s="6" t="s">
        <v>107818</v>
      </c>
      <c r="P33" s="6" t="s">
        <v>107789</v>
      </c>
      <c r="Q33" s="39" t="s">
        <v>107790</v>
      </c>
      <c r="R33" s="23">
        <f t="shared" si="0"/>
        <v>25</v>
      </c>
    </row>
    <row r="34" spans="1:20" ht="45" x14ac:dyDescent="0.2">
      <c r="A34" s="6" t="s">
        <v>107835</v>
      </c>
      <c r="B34" s="15" t="s">
        <v>107836</v>
      </c>
      <c r="C34" s="36">
        <v>11</v>
      </c>
      <c r="D34" s="36">
        <v>12</v>
      </c>
      <c r="E34" s="36">
        <v>1</v>
      </c>
      <c r="F34" s="36">
        <v>1</v>
      </c>
      <c r="G34" s="36" t="s">
        <v>72</v>
      </c>
      <c r="H34" s="36">
        <v>0</v>
      </c>
      <c r="I34" s="38">
        <v>2300000</v>
      </c>
      <c r="J34" s="38">
        <v>2300000</v>
      </c>
      <c r="K34" s="40" t="s">
        <v>211</v>
      </c>
      <c r="L34" s="41">
        <v>0</v>
      </c>
      <c r="M34" s="37" t="s">
        <v>107788</v>
      </c>
      <c r="N34" s="37" t="s">
        <v>15</v>
      </c>
      <c r="O34" s="6" t="s">
        <v>107818</v>
      </c>
      <c r="P34" s="6" t="s">
        <v>107789</v>
      </c>
      <c r="Q34" s="39" t="s">
        <v>107790</v>
      </c>
      <c r="R34" s="23">
        <f t="shared" si="0"/>
        <v>26</v>
      </c>
    </row>
    <row r="35" spans="1:20" ht="33.75" x14ac:dyDescent="0.2">
      <c r="A35" s="6" t="s">
        <v>107837</v>
      </c>
      <c r="B35" s="15" t="s">
        <v>107838</v>
      </c>
      <c r="C35" s="36">
        <v>1</v>
      </c>
      <c r="D35" s="36">
        <v>1</v>
      </c>
      <c r="E35" s="36">
        <v>12</v>
      </c>
      <c r="F35" s="36">
        <v>1</v>
      </c>
      <c r="G35" s="36" t="s">
        <v>72</v>
      </c>
      <c r="H35" s="36">
        <v>0</v>
      </c>
      <c r="I35" s="38">
        <v>10000000</v>
      </c>
      <c r="J35" s="38">
        <v>10000000</v>
      </c>
      <c r="K35" s="40" t="s">
        <v>211</v>
      </c>
      <c r="L35" s="41">
        <v>0</v>
      </c>
      <c r="M35" s="37" t="s">
        <v>107788</v>
      </c>
      <c r="N35" s="37" t="s">
        <v>15</v>
      </c>
      <c r="O35" s="6" t="s">
        <v>107818</v>
      </c>
      <c r="P35" s="6" t="s">
        <v>107789</v>
      </c>
      <c r="Q35" s="39" t="s">
        <v>107790</v>
      </c>
      <c r="R35" s="23">
        <f t="shared" si="0"/>
        <v>27</v>
      </c>
    </row>
    <row r="36" spans="1:20" ht="38.25" x14ac:dyDescent="0.2">
      <c r="A36" s="6" t="s">
        <v>107839</v>
      </c>
      <c r="B36" s="15" t="s">
        <v>107840</v>
      </c>
      <c r="C36" s="36">
        <v>4</v>
      </c>
      <c r="D36" s="36">
        <v>6</v>
      </c>
      <c r="E36" s="36">
        <v>4</v>
      </c>
      <c r="F36" s="36">
        <v>1</v>
      </c>
      <c r="G36" s="36" t="s">
        <v>65</v>
      </c>
      <c r="H36" s="36">
        <v>0</v>
      </c>
      <c r="I36" s="38">
        <v>1000000000</v>
      </c>
      <c r="J36" s="38">
        <v>1000000000</v>
      </c>
      <c r="K36" s="40" t="s">
        <v>211</v>
      </c>
      <c r="L36" s="41">
        <v>0</v>
      </c>
      <c r="M36" s="37" t="s">
        <v>107788</v>
      </c>
      <c r="N36" s="37" t="s">
        <v>15</v>
      </c>
      <c r="O36" s="6" t="s">
        <v>107818</v>
      </c>
      <c r="P36" s="6" t="s">
        <v>107789</v>
      </c>
      <c r="Q36" s="39" t="s">
        <v>107790</v>
      </c>
      <c r="R36" s="23">
        <f t="shared" si="0"/>
        <v>28</v>
      </c>
    </row>
    <row r="37" spans="1:20" ht="22.5" x14ac:dyDescent="0.2">
      <c r="A37" s="6" t="s">
        <v>107833</v>
      </c>
      <c r="B37" s="15" t="s">
        <v>107841</v>
      </c>
      <c r="C37" s="36">
        <v>1</v>
      </c>
      <c r="D37" s="36">
        <v>1</v>
      </c>
      <c r="E37" s="36">
        <v>12</v>
      </c>
      <c r="F37" s="36">
        <v>1</v>
      </c>
      <c r="G37" s="36" t="s">
        <v>133</v>
      </c>
      <c r="H37" s="36">
        <v>0</v>
      </c>
      <c r="I37" s="38">
        <v>28121260</v>
      </c>
      <c r="J37" s="38">
        <v>28121260</v>
      </c>
      <c r="K37" s="40" t="s">
        <v>211</v>
      </c>
      <c r="L37" s="41">
        <v>0</v>
      </c>
      <c r="M37" s="37" t="s">
        <v>107788</v>
      </c>
      <c r="N37" s="37" t="s">
        <v>15</v>
      </c>
      <c r="O37" s="6" t="s">
        <v>107818</v>
      </c>
      <c r="P37" s="6" t="s">
        <v>107789</v>
      </c>
      <c r="Q37" s="39" t="s">
        <v>107790</v>
      </c>
      <c r="R37" s="23">
        <f t="shared" si="0"/>
        <v>29</v>
      </c>
    </row>
    <row r="38" spans="1:20" ht="25.5" x14ac:dyDescent="0.2">
      <c r="A38" s="6" t="s">
        <v>107842</v>
      </c>
      <c r="B38" s="15" t="s">
        <v>107843</v>
      </c>
      <c r="C38" s="36">
        <v>4</v>
      </c>
      <c r="D38" s="36">
        <v>5</v>
      </c>
      <c r="E38" s="36">
        <v>7</v>
      </c>
      <c r="F38" s="36">
        <v>1</v>
      </c>
      <c r="G38" s="36" t="s">
        <v>72</v>
      </c>
      <c r="H38" s="36">
        <v>0</v>
      </c>
      <c r="I38" s="38">
        <v>50000000</v>
      </c>
      <c r="J38" s="38">
        <v>50000000</v>
      </c>
      <c r="K38" s="40" t="s">
        <v>211</v>
      </c>
      <c r="L38" s="41">
        <v>0</v>
      </c>
      <c r="M38" s="37" t="s">
        <v>107788</v>
      </c>
      <c r="N38" s="37" t="s">
        <v>15</v>
      </c>
      <c r="O38" s="6" t="s">
        <v>107818</v>
      </c>
      <c r="P38" s="6" t="s">
        <v>107789</v>
      </c>
      <c r="Q38" s="39" t="s">
        <v>107790</v>
      </c>
      <c r="R38" s="23">
        <f t="shared" si="0"/>
        <v>30</v>
      </c>
    </row>
    <row r="39" spans="1:20" ht="63.75" x14ac:dyDescent="0.2">
      <c r="A39" s="6" t="s">
        <v>107844</v>
      </c>
      <c r="B39" s="15" t="s">
        <v>107845</v>
      </c>
      <c r="C39" s="36">
        <v>4</v>
      </c>
      <c r="D39" s="36">
        <v>5</v>
      </c>
      <c r="E39" s="36">
        <v>7</v>
      </c>
      <c r="F39" s="36">
        <v>1</v>
      </c>
      <c r="G39" s="36" t="s">
        <v>51</v>
      </c>
      <c r="H39" s="36">
        <v>0</v>
      </c>
      <c r="I39" s="38">
        <v>200000000</v>
      </c>
      <c r="J39" s="38">
        <v>200000000</v>
      </c>
      <c r="K39" s="40" t="s">
        <v>211</v>
      </c>
      <c r="L39" s="41">
        <v>0</v>
      </c>
      <c r="M39" s="37" t="s">
        <v>107788</v>
      </c>
      <c r="N39" s="37" t="s">
        <v>15</v>
      </c>
      <c r="O39" s="6" t="s">
        <v>107818</v>
      </c>
      <c r="P39" s="6" t="s">
        <v>107789</v>
      </c>
      <c r="Q39" s="39" t="s">
        <v>107790</v>
      </c>
      <c r="R39" s="23">
        <f t="shared" si="0"/>
        <v>31</v>
      </c>
    </row>
    <row r="40" spans="1:20" ht="25.5" x14ac:dyDescent="0.2">
      <c r="A40" s="6" t="s">
        <v>107846</v>
      </c>
      <c r="B40" s="15" t="s">
        <v>107847</v>
      </c>
      <c r="C40" s="36">
        <v>6</v>
      </c>
      <c r="D40" s="36">
        <v>8</v>
      </c>
      <c r="E40" s="36">
        <v>2</v>
      </c>
      <c r="F40" s="36">
        <v>1</v>
      </c>
      <c r="G40" s="36" t="s">
        <v>65</v>
      </c>
      <c r="H40" s="36">
        <v>0</v>
      </c>
      <c r="I40" s="38">
        <v>50000000</v>
      </c>
      <c r="J40" s="38">
        <v>50000000</v>
      </c>
      <c r="K40" s="40" t="s">
        <v>211</v>
      </c>
      <c r="L40" s="41">
        <v>0</v>
      </c>
      <c r="M40" s="37" t="s">
        <v>107788</v>
      </c>
      <c r="N40" s="37" t="s">
        <v>15</v>
      </c>
      <c r="O40" s="6" t="s">
        <v>107818</v>
      </c>
      <c r="P40" s="6" t="s">
        <v>107789</v>
      </c>
      <c r="Q40" s="39" t="s">
        <v>107790</v>
      </c>
      <c r="R40" s="23">
        <f t="shared" si="0"/>
        <v>32</v>
      </c>
    </row>
    <row r="41" spans="1:20" ht="38.25" x14ac:dyDescent="0.2">
      <c r="A41" s="6" t="s">
        <v>103301</v>
      </c>
      <c r="B41" s="16" t="s">
        <v>107848</v>
      </c>
      <c r="C41" s="37">
        <v>1</v>
      </c>
      <c r="D41" s="37">
        <v>3</v>
      </c>
      <c r="E41" s="37">
        <v>1</v>
      </c>
      <c r="F41" s="37">
        <v>1</v>
      </c>
      <c r="G41" s="36" t="s">
        <v>140</v>
      </c>
      <c r="H41" s="36">
        <v>0</v>
      </c>
      <c r="I41" s="38">
        <v>178700000</v>
      </c>
      <c r="J41" s="38">
        <v>178700000</v>
      </c>
      <c r="K41" s="37" t="s">
        <v>211</v>
      </c>
      <c r="L41" s="6"/>
      <c r="M41" s="37" t="s">
        <v>107788</v>
      </c>
      <c r="N41" s="37" t="s">
        <v>15</v>
      </c>
      <c r="O41" s="6" t="s">
        <v>107801</v>
      </c>
      <c r="P41" s="6" t="s">
        <v>107789</v>
      </c>
      <c r="Q41" s="39" t="s">
        <v>107790</v>
      </c>
      <c r="R41" s="23">
        <f t="shared" si="0"/>
        <v>33</v>
      </c>
    </row>
    <row r="42" spans="1:20" ht="25.5" x14ac:dyDescent="0.2">
      <c r="A42" s="6">
        <v>83121700</v>
      </c>
      <c r="B42" s="16" t="s">
        <v>107849</v>
      </c>
      <c r="C42" s="37">
        <v>2</v>
      </c>
      <c r="D42" s="37">
        <v>6</v>
      </c>
      <c r="E42" s="37">
        <v>2</v>
      </c>
      <c r="F42" s="37">
        <v>1</v>
      </c>
      <c r="G42" s="36" t="s">
        <v>133</v>
      </c>
      <c r="H42" s="36">
        <v>0</v>
      </c>
      <c r="I42" s="38">
        <v>1000176789</v>
      </c>
      <c r="J42" s="38">
        <v>1000176789</v>
      </c>
      <c r="K42" s="37" t="s">
        <v>211</v>
      </c>
      <c r="L42" s="6">
        <v>0</v>
      </c>
      <c r="M42" s="37" t="s">
        <v>107788</v>
      </c>
      <c r="N42" s="37" t="s">
        <v>15</v>
      </c>
      <c r="O42" s="6" t="s">
        <v>107850</v>
      </c>
      <c r="P42" s="6" t="s">
        <v>107789</v>
      </c>
      <c r="Q42" s="39" t="s">
        <v>107790</v>
      </c>
      <c r="R42" s="23">
        <f t="shared" si="0"/>
        <v>34</v>
      </c>
    </row>
    <row r="43" spans="1:20" x14ac:dyDescent="0.2">
      <c r="A43" s="6">
        <v>83121700</v>
      </c>
      <c r="B43" s="16" t="s">
        <v>107851</v>
      </c>
      <c r="C43" s="37">
        <v>1</v>
      </c>
      <c r="D43" s="37">
        <v>1</v>
      </c>
      <c r="E43" s="37">
        <v>1</v>
      </c>
      <c r="F43" s="37">
        <v>1</v>
      </c>
      <c r="G43" s="36" t="s">
        <v>133</v>
      </c>
      <c r="H43" s="36">
        <v>0</v>
      </c>
      <c r="I43" s="38">
        <v>70000000</v>
      </c>
      <c r="J43" s="38">
        <v>70000000</v>
      </c>
      <c r="K43" s="37" t="s">
        <v>211</v>
      </c>
      <c r="L43" s="6">
        <v>0</v>
      </c>
      <c r="M43" s="37" t="s">
        <v>107788</v>
      </c>
      <c r="N43" s="37" t="s">
        <v>15</v>
      </c>
      <c r="O43" s="6" t="s">
        <v>107850</v>
      </c>
      <c r="P43" s="6" t="s">
        <v>107789</v>
      </c>
      <c r="Q43" s="39" t="s">
        <v>107790</v>
      </c>
      <c r="R43" s="23">
        <f t="shared" si="0"/>
        <v>35</v>
      </c>
    </row>
    <row r="44" spans="1:20" x14ac:dyDescent="0.2">
      <c r="A44" s="6">
        <v>83121700</v>
      </c>
      <c r="B44" s="16" t="s">
        <v>107851</v>
      </c>
      <c r="C44" s="37">
        <v>12</v>
      </c>
      <c r="D44" s="37">
        <v>12</v>
      </c>
      <c r="E44" s="37">
        <v>1</v>
      </c>
      <c r="F44" s="37">
        <v>1</v>
      </c>
      <c r="G44" s="36" t="s">
        <v>133</v>
      </c>
      <c r="H44" s="36">
        <v>0</v>
      </c>
      <c r="I44" s="38">
        <v>50000000</v>
      </c>
      <c r="J44" s="38">
        <v>50000000</v>
      </c>
      <c r="K44" s="37" t="s">
        <v>211</v>
      </c>
      <c r="L44" s="6">
        <v>0</v>
      </c>
      <c r="M44" s="37" t="s">
        <v>107788</v>
      </c>
      <c r="N44" s="37" t="s">
        <v>15</v>
      </c>
      <c r="O44" s="6" t="s">
        <v>107850</v>
      </c>
      <c r="P44" s="6" t="s">
        <v>107789</v>
      </c>
      <c r="Q44" s="39" t="s">
        <v>107790</v>
      </c>
      <c r="R44" s="23">
        <f t="shared" si="0"/>
        <v>36</v>
      </c>
    </row>
    <row r="45" spans="1:20" x14ac:dyDescent="0.2">
      <c r="A45" s="6">
        <v>83121700</v>
      </c>
      <c r="B45" s="16" t="s">
        <v>107852</v>
      </c>
      <c r="C45" s="37">
        <v>3</v>
      </c>
      <c r="D45" s="37">
        <v>2</v>
      </c>
      <c r="E45" s="37">
        <v>9</v>
      </c>
      <c r="F45" s="37">
        <v>1</v>
      </c>
      <c r="G45" s="36" t="s">
        <v>51</v>
      </c>
      <c r="H45" s="36">
        <v>0</v>
      </c>
      <c r="I45" s="38">
        <v>40000000</v>
      </c>
      <c r="J45" s="38">
        <v>40000000</v>
      </c>
      <c r="K45" s="37" t="s">
        <v>211</v>
      </c>
      <c r="L45" s="6">
        <v>0</v>
      </c>
      <c r="M45" s="37" t="s">
        <v>107788</v>
      </c>
      <c r="N45" s="37" t="s">
        <v>15</v>
      </c>
      <c r="O45" s="6" t="s">
        <v>107850</v>
      </c>
      <c r="P45" s="6" t="s">
        <v>107789</v>
      </c>
      <c r="Q45" s="39" t="s">
        <v>107790</v>
      </c>
      <c r="R45" s="23">
        <f t="shared" si="0"/>
        <v>37</v>
      </c>
    </row>
    <row r="46" spans="1:20" ht="25.5" x14ac:dyDescent="0.2">
      <c r="A46" s="28">
        <v>80101505</v>
      </c>
      <c r="B46" s="19" t="s">
        <v>108232</v>
      </c>
      <c r="C46" s="37" t="s">
        <v>108189</v>
      </c>
      <c r="D46" s="37" t="s">
        <v>108189</v>
      </c>
      <c r="E46" s="37" t="s">
        <v>108111</v>
      </c>
      <c r="F46" s="37">
        <v>1</v>
      </c>
      <c r="G46" s="36" t="s">
        <v>99</v>
      </c>
      <c r="H46" s="37" t="s">
        <v>107856</v>
      </c>
      <c r="I46" s="38">
        <v>750000000</v>
      </c>
      <c r="J46" s="38">
        <v>750000000</v>
      </c>
      <c r="K46" s="37" t="s">
        <v>211</v>
      </c>
      <c r="L46" s="6" t="s">
        <v>211</v>
      </c>
      <c r="M46" s="37" t="s">
        <v>107788</v>
      </c>
      <c r="N46" s="37" t="s">
        <v>15</v>
      </c>
      <c r="O46" s="6" t="s">
        <v>107857</v>
      </c>
      <c r="P46" s="6" t="s">
        <v>107789</v>
      </c>
      <c r="Q46" s="39" t="s">
        <v>107790</v>
      </c>
      <c r="R46" s="23">
        <f t="shared" si="0"/>
        <v>38</v>
      </c>
      <c r="S46" s="107"/>
      <c r="T46" s="97"/>
    </row>
    <row r="47" spans="1:20" ht="25.5" x14ac:dyDescent="0.2">
      <c r="A47" s="28">
        <v>81110000</v>
      </c>
      <c r="B47" s="16" t="s">
        <v>107858</v>
      </c>
      <c r="C47" s="37" t="s">
        <v>107853</v>
      </c>
      <c r="D47" s="37" t="s">
        <v>107854</v>
      </c>
      <c r="E47" s="37" t="s">
        <v>107855</v>
      </c>
      <c r="F47" s="37">
        <v>1</v>
      </c>
      <c r="G47" s="36" t="s">
        <v>99</v>
      </c>
      <c r="H47" s="37" t="s">
        <v>107856</v>
      </c>
      <c r="I47" s="38">
        <v>0</v>
      </c>
      <c r="J47" s="38">
        <v>0</v>
      </c>
      <c r="K47" s="37" t="s">
        <v>211</v>
      </c>
      <c r="L47" s="6" t="s">
        <v>211</v>
      </c>
      <c r="M47" s="37" t="s">
        <v>107788</v>
      </c>
      <c r="N47" s="37" t="s">
        <v>15</v>
      </c>
      <c r="O47" s="6" t="s">
        <v>107857</v>
      </c>
      <c r="P47" s="6" t="s">
        <v>107789</v>
      </c>
      <c r="Q47" s="39" t="s">
        <v>107790</v>
      </c>
      <c r="R47" s="23">
        <f t="shared" si="0"/>
        <v>39</v>
      </c>
    </row>
    <row r="48" spans="1:20" ht="51" x14ac:dyDescent="0.2">
      <c r="A48" s="28" t="s">
        <v>108245</v>
      </c>
      <c r="B48" s="19" t="s">
        <v>108246</v>
      </c>
      <c r="C48" s="37" t="s">
        <v>108189</v>
      </c>
      <c r="D48" s="37" t="s">
        <v>108189</v>
      </c>
      <c r="E48" s="37" t="s">
        <v>108111</v>
      </c>
      <c r="F48" s="37">
        <v>1</v>
      </c>
      <c r="G48" s="36" t="s">
        <v>127</v>
      </c>
      <c r="H48" s="37" t="s">
        <v>107856</v>
      </c>
      <c r="I48" s="38">
        <v>1209000000</v>
      </c>
      <c r="J48" s="38">
        <f>I48</f>
        <v>1209000000</v>
      </c>
      <c r="K48" s="37" t="s">
        <v>211</v>
      </c>
      <c r="L48" s="6" t="s">
        <v>211</v>
      </c>
      <c r="M48" s="37" t="s">
        <v>107788</v>
      </c>
      <c r="N48" s="37" t="s">
        <v>15</v>
      </c>
      <c r="O48" s="6" t="s">
        <v>107857</v>
      </c>
      <c r="P48" s="6" t="s">
        <v>107789</v>
      </c>
      <c r="Q48" s="39" t="s">
        <v>107790</v>
      </c>
      <c r="R48" s="23">
        <f t="shared" si="0"/>
        <v>40</v>
      </c>
      <c r="S48" s="107"/>
      <c r="T48" s="38"/>
    </row>
    <row r="49" spans="1:20" ht="38.25" x14ac:dyDescent="0.2">
      <c r="A49" s="28" t="s">
        <v>108243</v>
      </c>
      <c r="B49" s="19" t="s">
        <v>108244</v>
      </c>
      <c r="C49" s="37" t="s">
        <v>108189</v>
      </c>
      <c r="D49" s="37" t="s">
        <v>108189</v>
      </c>
      <c r="E49" s="37" t="s">
        <v>108111</v>
      </c>
      <c r="F49" s="37">
        <v>1</v>
      </c>
      <c r="G49" s="36" t="s">
        <v>99</v>
      </c>
      <c r="H49" s="37" t="s">
        <v>107856</v>
      </c>
      <c r="I49" s="38">
        <v>1300000000</v>
      </c>
      <c r="J49" s="38">
        <v>1300000000</v>
      </c>
      <c r="K49" s="37" t="s">
        <v>211</v>
      </c>
      <c r="L49" s="6" t="s">
        <v>211</v>
      </c>
      <c r="M49" s="37" t="s">
        <v>107788</v>
      </c>
      <c r="N49" s="37" t="s">
        <v>15</v>
      </c>
      <c r="O49" s="6" t="s">
        <v>107857</v>
      </c>
      <c r="P49" s="6" t="s">
        <v>107789</v>
      </c>
      <c r="Q49" s="39" t="s">
        <v>107790</v>
      </c>
      <c r="R49" s="23">
        <f t="shared" si="0"/>
        <v>41</v>
      </c>
      <c r="S49" s="107"/>
      <c r="T49" s="38"/>
    </row>
    <row r="50" spans="1:20" x14ac:dyDescent="0.2">
      <c r="A50" s="28">
        <v>80101505</v>
      </c>
      <c r="B50" s="16" t="s">
        <v>107859</v>
      </c>
      <c r="C50" s="37" t="s">
        <v>107853</v>
      </c>
      <c r="D50" s="37" t="s">
        <v>107854</v>
      </c>
      <c r="E50" s="37" t="s">
        <v>107860</v>
      </c>
      <c r="F50" s="37">
        <v>1</v>
      </c>
      <c r="G50" s="36" t="s">
        <v>99</v>
      </c>
      <c r="H50" s="37" t="s">
        <v>107856</v>
      </c>
      <c r="I50" s="38">
        <v>0</v>
      </c>
      <c r="J50" s="38">
        <v>0</v>
      </c>
      <c r="K50" s="37" t="s">
        <v>211</v>
      </c>
      <c r="L50" s="6" t="s">
        <v>211</v>
      </c>
      <c r="M50" s="37" t="s">
        <v>107788</v>
      </c>
      <c r="N50" s="37" t="s">
        <v>15</v>
      </c>
      <c r="O50" s="6" t="s">
        <v>107857</v>
      </c>
      <c r="P50" s="6" t="s">
        <v>107789</v>
      </c>
      <c r="Q50" s="39" t="s">
        <v>107790</v>
      </c>
      <c r="R50" s="23">
        <f t="shared" si="0"/>
        <v>42</v>
      </c>
    </row>
    <row r="51" spans="1:20" ht="38.25" x14ac:dyDescent="0.2">
      <c r="A51" s="28">
        <v>80101505</v>
      </c>
      <c r="B51" s="93" t="s">
        <v>108237</v>
      </c>
      <c r="C51" s="37" t="s">
        <v>108189</v>
      </c>
      <c r="D51" s="37" t="s">
        <v>108189</v>
      </c>
      <c r="E51" s="37" t="s">
        <v>108111</v>
      </c>
      <c r="F51" s="37" t="s">
        <v>108111</v>
      </c>
      <c r="G51" s="36" t="s">
        <v>99</v>
      </c>
      <c r="H51" s="37" t="s">
        <v>107856</v>
      </c>
      <c r="I51" s="38">
        <v>1500000000</v>
      </c>
      <c r="J51" s="38">
        <v>1500000000</v>
      </c>
      <c r="K51" s="37" t="s">
        <v>211</v>
      </c>
      <c r="L51" s="6" t="s">
        <v>211</v>
      </c>
      <c r="M51" s="37" t="s">
        <v>108214</v>
      </c>
      <c r="N51" s="37" t="s">
        <v>15</v>
      </c>
      <c r="O51" s="6" t="s">
        <v>107857</v>
      </c>
      <c r="P51" s="6" t="s">
        <v>107789</v>
      </c>
      <c r="Q51" s="39" t="s">
        <v>107790</v>
      </c>
      <c r="R51" s="23">
        <f t="shared" si="0"/>
        <v>43</v>
      </c>
      <c r="S51" s="107"/>
      <c r="T51" s="38"/>
    </row>
    <row r="52" spans="1:20" ht="63.75" x14ac:dyDescent="0.2">
      <c r="A52" s="28">
        <v>80101505</v>
      </c>
      <c r="B52" s="93" t="s">
        <v>108236</v>
      </c>
      <c r="C52" s="37" t="s">
        <v>108189</v>
      </c>
      <c r="D52" s="37" t="s">
        <v>108189</v>
      </c>
      <c r="E52" s="37" t="s">
        <v>108111</v>
      </c>
      <c r="F52" s="37" t="s">
        <v>108111</v>
      </c>
      <c r="G52" s="37" t="s">
        <v>100</v>
      </c>
      <c r="H52" s="37" t="s">
        <v>107856</v>
      </c>
      <c r="I52" s="38">
        <v>1955000000</v>
      </c>
      <c r="J52" s="38">
        <v>1955000000</v>
      </c>
      <c r="K52" s="37" t="s">
        <v>211</v>
      </c>
      <c r="L52" s="6" t="s">
        <v>211</v>
      </c>
      <c r="M52" s="37" t="s">
        <v>108235</v>
      </c>
      <c r="N52" s="37" t="s">
        <v>15</v>
      </c>
      <c r="O52" s="6" t="s">
        <v>107857</v>
      </c>
      <c r="P52" s="6" t="s">
        <v>107789</v>
      </c>
      <c r="Q52" s="39" t="s">
        <v>107790</v>
      </c>
      <c r="R52" s="23">
        <f t="shared" si="0"/>
        <v>44</v>
      </c>
      <c r="S52" s="107"/>
    </row>
    <row r="53" spans="1:20" ht="38.25" x14ac:dyDescent="0.2">
      <c r="A53" s="28">
        <v>80101511</v>
      </c>
      <c r="B53" s="93" t="s">
        <v>108238</v>
      </c>
      <c r="C53" s="37" t="s">
        <v>108189</v>
      </c>
      <c r="D53" s="37" t="s">
        <v>108189</v>
      </c>
      <c r="E53" s="37" t="s">
        <v>108111</v>
      </c>
      <c r="F53" s="37" t="s">
        <v>108111</v>
      </c>
      <c r="G53" s="36" t="s">
        <v>99</v>
      </c>
      <c r="H53" s="37" t="s">
        <v>107856</v>
      </c>
      <c r="I53" s="38">
        <v>1500000000</v>
      </c>
      <c r="J53" s="38">
        <v>1500000000</v>
      </c>
      <c r="K53" s="37" t="s">
        <v>211</v>
      </c>
      <c r="L53" s="6" t="s">
        <v>211</v>
      </c>
      <c r="M53" s="37" t="s">
        <v>108235</v>
      </c>
      <c r="N53" s="37" t="s">
        <v>15</v>
      </c>
      <c r="O53" s="6" t="s">
        <v>107857</v>
      </c>
      <c r="P53" s="6" t="s">
        <v>107789</v>
      </c>
      <c r="Q53" s="39" t="s">
        <v>107790</v>
      </c>
      <c r="R53" s="23">
        <f t="shared" si="0"/>
        <v>45</v>
      </c>
      <c r="S53" s="107"/>
    </row>
    <row r="54" spans="1:20" x14ac:dyDescent="0.2">
      <c r="A54" s="28">
        <v>80101504</v>
      </c>
      <c r="B54" s="19" t="s">
        <v>108239</v>
      </c>
      <c r="C54" s="37" t="s">
        <v>108189</v>
      </c>
      <c r="D54" s="37" t="s">
        <v>108189</v>
      </c>
      <c r="E54" s="37" t="s">
        <v>108111</v>
      </c>
      <c r="F54" s="37" t="s">
        <v>108111</v>
      </c>
      <c r="G54" s="36" t="s">
        <v>99</v>
      </c>
      <c r="H54" s="37" t="s">
        <v>107856</v>
      </c>
      <c r="I54" s="38">
        <v>1039000000</v>
      </c>
      <c r="J54" s="38">
        <f>I54</f>
        <v>1039000000</v>
      </c>
      <c r="K54" s="37" t="s">
        <v>211</v>
      </c>
      <c r="L54" s="6" t="s">
        <v>211</v>
      </c>
      <c r="M54" s="37" t="s">
        <v>108235</v>
      </c>
      <c r="N54" s="37" t="s">
        <v>15</v>
      </c>
      <c r="O54" s="6" t="s">
        <v>107857</v>
      </c>
      <c r="P54" s="6" t="s">
        <v>107789</v>
      </c>
      <c r="Q54" s="39" t="s">
        <v>107790</v>
      </c>
      <c r="R54" s="23">
        <f t="shared" si="0"/>
        <v>46</v>
      </c>
      <c r="S54" s="108"/>
      <c r="T54" s="38"/>
    </row>
    <row r="55" spans="1:20" ht="13.5" customHeight="1" x14ac:dyDescent="0.2">
      <c r="A55" s="28">
        <v>81110000</v>
      </c>
      <c r="B55" s="16" t="s">
        <v>107861</v>
      </c>
      <c r="C55" s="37" t="s">
        <v>107853</v>
      </c>
      <c r="D55" s="37" t="s">
        <v>107854</v>
      </c>
      <c r="E55" s="37" t="s">
        <v>107860</v>
      </c>
      <c r="F55" s="37">
        <v>1</v>
      </c>
      <c r="G55" s="36" t="s">
        <v>99</v>
      </c>
      <c r="H55" s="37" t="s">
        <v>107856</v>
      </c>
      <c r="I55" s="38">
        <v>0</v>
      </c>
      <c r="J55" s="38">
        <v>0</v>
      </c>
      <c r="K55" s="37" t="s">
        <v>211</v>
      </c>
      <c r="L55" s="6" t="s">
        <v>211</v>
      </c>
      <c r="M55" s="37" t="s">
        <v>107788</v>
      </c>
      <c r="N55" s="37" t="s">
        <v>15</v>
      </c>
      <c r="O55" s="6" t="s">
        <v>107857</v>
      </c>
      <c r="P55" s="6" t="s">
        <v>107789</v>
      </c>
      <c r="Q55" s="39" t="s">
        <v>107790</v>
      </c>
      <c r="R55" s="23">
        <f t="shared" si="0"/>
        <v>47</v>
      </c>
    </row>
    <row r="56" spans="1:20" ht="25.5" x14ac:dyDescent="0.2">
      <c r="A56" s="28" t="s">
        <v>107862</v>
      </c>
      <c r="B56" s="16" t="s">
        <v>107863</v>
      </c>
      <c r="C56" s="37" t="s">
        <v>107853</v>
      </c>
      <c r="D56" s="37" t="s">
        <v>107854</v>
      </c>
      <c r="E56" s="37" t="s">
        <v>107855</v>
      </c>
      <c r="F56" s="37">
        <v>1</v>
      </c>
      <c r="G56" s="36" t="s">
        <v>127</v>
      </c>
      <c r="H56" s="37" t="s">
        <v>107856</v>
      </c>
      <c r="I56" s="38">
        <v>0</v>
      </c>
      <c r="J56" s="38">
        <v>0</v>
      </c>
      <c r="K56" s="37" t="s">
        <v>211</v>
      </c>
      <c r="L56" s="6" t="s">
        <v>211</v>
      </c>
      <c r="M56" s="37" t="s">
        <v>107788</v>
      </c>
      <c r="N56" s="37" t="s">
        <v>15</v>
      </c>
      <c r="O56" s="6" t="s">
        <v>107857</v>
      </c>
      <c r="P56" s="6" t="s">
        <v>107789</v>
      </c>
      <c r="Q56" s="39" t="s">
        <v>107790</v>
      </c>
      <c r="R56" s="23">
        <f t="shared" si="0"/>
        <v>48</v>
      </c>
    </row>
    <row r="57" spans="1:20" ht="25.5" x14ac:dyDescent="0.2">
      <c r="A57" s="28">
        <v>80101511</v>
      </c>
      <c r="B57" s="16" t="s">
        <v>107864</v>
      </c>
      <c r="C57" s="37" t="s">
        <v>107853</v>
      </c>
      <c r="D57" s="37" t="s">
        <v>107854</v>
      </c>
      <c r="E57" s="37" t="s">
        <v>107855</v>
      </c>
      <c r="F57" s="37">
        <v>1</v>
      </c>
      <c r="G57" s="36" t="s">
        <v>99</v>
      </c>
      <c r="H57" s="37" t="s">
        <v>107856</v>
      </c>
      <c r="I57" s="38">
        <v>2500000000</v>
      </c>
      <c r="J57" s="38">
        <v>2500000000</v>
      </c>
      <c r="K57" s="37" t="s">
        <v>211</v>
      </c>
      <c r="L57" s="6" t="s">
        <v>211</v>
      </c>
      <c r="M57" s="37" t="s">
        <v>107788</v>
      </c>
      <c r="N57" s="37" t="s">
        <v>15</v>
      </c>
      <c r="O57" s="6" t="s">
        <v>107857</v>
      </c>
      <c r="P57" s="6" t="s">
        <v>107789</v>
      </c>
      <c r="Q57" s="39" t="s">
        <v>107790</v>
      </c>
      <c r="R57" s="23">
        <f t="shared" si="0"/>
        <v>49</v>
      </c>
    </row>
    <row r="58" spans="1:20" ht="25.5" x14ac:dyDescent="0.2">
      <c r="A58" s="28">
        <v>81131500</v>
      </c>
      <c r="B58" s="16" t="s">
        <v>107865</v>
      </c>
      <c r="C58" s="37" t="s">
        <v>107853</v>
      </c>
      <c r="D58" s="37" t="s">
        <v>107854</v>
      </c>
      <c r="E58" s="37" t="s">
        <v>107860</v>
      </c>
      <c r="F58" s="37">
        <v>1</v>
      </c>
      <c r="G58" s="36" t="s">
        <v>99</v>
      </c>
      <c r="H58" s="37" t="s">
        <v>107856</v>
      </c>
      <c r="I58" s="38">
        <v>0</v>
      </c>
      <c r="J58" s="38">
        <v>0</v>
      </c>
      <c r="K58" s="37" t="s">
        <v>211</v>
      </c>
      <c r="L58" s="6" t="s">
        <v>211</v>
      </c>
      <c r="M58" s="37" t="s">
        <v>107788</v>
      </c>
      <c r="N58" s="37" t="s">
        <v>15</v>
      </c>
      <c r="O58" s="6" t="s">
        <v>107857</v>
      </c>
      <c r="P58" s="6" t="s">
        <v>107789</v>
      </c>
      <c r="Q58" s="39" t="s">
        <v>107790</v>
      </c>
      <c r="R58" s="23">
        <f t="shared" si="0"/>
        <v>50</v>
      </c>
    </row>
    <row r="59" spans="1:20" ht="25.5" x14ac:dyDescent="0.2">
      <c r="A59" s="28">
        <v>43211900</v>
      </c>
      <c r="B59" s="16" t="s">
        <v>107866</v>
      </c>
      <c r="C59" s="37" t="s">
        <v>107853</v>
      </c>
      <c r="D59" s="37" t="s">
        <v>107854</v>
      </c>
      <c r="E59" s="37" t="s">
        <v>107860</v>
      </c>
      <c r="F59" s="37">
        <v>1</v>
      </c>
      <c r="G59" s="36" t="s">
        <v>127</v>
      </c>
      <c r="H59" s="37" t="s">
        <v>107856</v>
      </c>
      <c r="I59" s="38">
        <v>0</v>
      </c>
      <c r="J59" s="38">
        <v>0</v>
      </c>
      <c r="K59" s="37" t="s">
        <v>211</v>
      </c>
      <c r="L59" s="6" t="s">
        <v>211</v>
      </c>
      <c r="M59" s="37" t="s">
        <v>107788</v>
      </c>
      <c r="N59" s="37" t="s">
        <v>15</v>
      </c>
      <c r="O59" s="6" t="s">
        <v>107857</v>
      </c>
      <c r="P59" s="6" t="s">
        <v>107789</v>
      </c>
      <c r="Q59" s="39" t="s">
        <v>107790</v>
      </c>
      <c r="R59" s="23">
        <f t="shared" si="0"/>
        <v>51</v>
      </c>
    </row>
    <row r="60" spans="1:20" ht="63.75" x14ac:dyDescent="0.2">
      <c r="A60" s="28">
        <v>81111814</v>
      </c>
      <c r="B60" s="19" t="s">
        <v>108241</v>
      </c>
      <c r="C60" s="37" t="s">
        <v>108189</v>
      </c>
      <c r="D60" s="37" t="s">
        <v>108189</v>
      </c>
      <c r="E60" s="37" t="s">
        <v>108111</v>
      </c>
      <c r="F60" s="37" t="s">
        <v>108111</v>
      </c>
      <c r="G60" s="36" t="s">
        <v>127</v>
      </c>
      <c r="H60" s="37" t="s">
        <v>107856</v>
      </c>
      <c r="I60" s="38">
        <v>7200000000</v>
      </c>
      <c r="J60" s="38">
        <f>I60</f>
        <v>7200000000</v>
      </c>
      <c r="K60" s="37" t="s">
        <v>211</v>
      </c>
      <c r="L60" s="6" t="s">
        <v>211</v>
      </c>
      <c r="M60" s="37" t="s">
        <v>107788</v>
      </c>
      <c r="N60" s="37" t="s">
        <v>15</v>
      </c>
      <c r="O60" s="6" t="s">
        <v>107857</v>
      </c>
      <c r="P60" s="6" t="s">
        <v>107789</v>
      </c>
      <c r="Q60" s="39" t="s">
        <v>107790</v>
      </c>
      <c r="R60" s="23">
        <f t="shared" si="0"/>
        <v>52</v>
      </c>
      <c r="S60" s="107"/>
      <c r="T60" s="97"/>
    </row>
    <row r="61" spans="1:20" ht="38.25" x14ac:dyDescent="0.2">
      <c r="A61" s="28" t="s">
        <v>107862</v>
      </c>
      <c r="B61" s="16" t="s">
        <v>107867</v>
      </c>
      <c r="C61" s="37" t="s">
        <v>107853</v>
      </c>
      <c r="D61" s="37" t="s">
        <v>107854</v>
      </c>
      <c r="E61" s="37" t="s">
        <v>107856</v>
      </c>
      <c r="F61" s="37">
        <v>1</v>
      </c>
      <c r="G61" s="36" t="s">
        <v>127</v>
      </c>
      <c r="H61" s="37" t="s">
        <v>107856</v>
      </c>
      <c r="I61" s="38">
        <v>0</v>
      </c>
      <c r="J61" s="38">
        <v>0</v>
      </c>
      <c r="K61" s="37" t="s">
        <v>211</v>
      </c>
      <c r="L61" s="6" t="s">
        <v>211</v>
      </c>
      <c r="M61" s="37" t="s">
        <v>107788</v>
      </c>
      <c r="N61" s="37" t="s">
        <v>15</v>
      </c>
      <c r="O61" s="6" t="s">
        <v>107857</v>
      </c>
      <c r="P61" s="6" t="s">
        <v>107789</v>
      </c>
      <c r="Q61" s="39" t="s">
        <v>107790</v>
      </c>
      <c r="R61" s="23">
        <f t="shared" si="0"/>
        <v>53</v>
      </c>
    </row>
    <row r="62" spans="1:20" ht="51" x14ac:dyDescent="0.2">
      <c r="A62" s="28">
        <v>81112000</v>
      </c>
      <c r="B62" s="19" t="s">
        <v>108242</v>
      </c>
      <c r="C62" s="37" t="s">
        <v>108189</v>
      </c>
      <c r="D62" s="37" t="s">
        <v>108189</v>
      </c>
      <c r="E62" s="37" t="s">
        <v>108111</v>
      </c>
      <c r="F62" s="37" t="s">
        <v>108111</v>
      </c>
      <c r="G62" s="36" t="s">
        <v>99</v>
      </c>
      <c r="H62" s="37" t="s">
        <v>107856</v>
      </c>
      <c r="I62" s="38">
        <v>400000000</v>
      </c>
      <c r="J62" s="38">
        <v>400000000</v>
      </c>
      <c r="K62" s="37" t="s">
        <v>211</v>
      </c>
      <c r="L62" s="6" t="s">
        <v>211</v>
      </c>
      <c r="M62" s="37" t="s">
        <v>108235</v>
      </c>
      <c r="N62" s="37" t="s">
        <v>15</v>
      </c>
      <c r="O62" s="6" t="s">
        <v>107857</v>
      </c>
      <c r="P62" s="6" t="s">
        <v>107789</v>
      </c>
      <c r="Q62" s="39" t="s">
        <v>107790</v>
      </c>
      <c r="R62" s="23">
        <f t="shared" si="0"/>
        <v>54</v>
      </c>
      <c r="S62" s="107"/>
      <c r="T62" s="38"/>
    </row>
    <row r="63" spans="1:20" x14ac:dyDescent="0.2">
      <c r="A63" s="28">
        <v>81131500</v>
      </c>
      <c r="B63" s="16" t="s">
        <v>107868</v>
      </c>
      <c r="C63" s="37" t="s">
        <v>107853</v>
      </c>
      <c r="D63" s="37" t="s">
        <v>107854</v>
      </c>
      <c r="E63" s="37" t="s">
        <v>107855</v>
      </c>
      <c r="F63" s="37">
        <v>1</v>
      </c>
      <c r="G63" s="36" t="s">
        <v>99</v>
      </c>
      <c r="H63" s="37" t="s">
        <v>107856</v>
      </c>
      <c r="I63" s="38">
        <v>900000000</v>
      </c>
      <c r="J63" s="38">
        <v>900000000</v>
      </c>
      <c r="K63" s="37" t="s">
        <v>211</v>
      </c>
      <c r="L63" s="6" t="s">
        <v>211</v>
      </c>
      <c r="M63" s="37" t="s">
        <v>107788</v>
      </c>
      <c r="N63" s="37" t="s">
        <v>15</v>
      </c>
      <c r="O63" s="6" t="s">
        <v>107857</v>
      </c>
      <c r="P63" s="6" t="s">
        <v>107789</v>
      </c>
      <c r="Q63" s="39" t="s">
        <v>107790</v>
      </c>
      <c r="R63" s="23">
        <f t="shared" si="0"/>
        <v>55</v>
      </c>
    </row>
    <row r="64" spans="1:20" ht="25.5" x14ac:dyDescent="0.2">
      <c r="A64" s="28">
        <v>83121700</v>
      </c>
      <c r="B64" s="19" t="s">
        <v>108240</v>
      </c>
      <c r="C64" s="37" t="s">
        <v>108189</v>
      </c>
      <c r="D64" s="37" t="s">
        <v>108189</v>
      </c>
      <c r="E64" s="37" t="s">
        <v>108111</v>
      </c>
      <c r="F64" s="37" t="s">
        <v>108111</v>
      </c>
      <c r="G64" s="36" t="s">
        <v>99</v>
      </c>
      <c r="H64" s="37" t="s">
        <v>107856</v>
      </c>
      <c r="I64" s="38">
        <v>0</v>
      </c>
      <c r="J64" s="38">
        <v>0</v>
      </c>
      <c r="K64" s="37" t="s">
        <v>211</v>
      </c>
      <c r="L64" s="6" t="s">
        <v>211</v>
      </c>
      <c r="M64" s="37" t="s">
        <v>107788</v>
      </c>
      <c r="N64" s="37" t="s">
        <v>15</v>
      </c>
      <c r="O64" s="6" t="s">
        <v>107857</v>
      </c>
      <c r="P64" s="6" t="s">
        <v>107789</v>
      </c>
      <c r="Q64" s="39" t="s">
        <v>107790</v>
      </c>
      <c r="R64" s="23">
        <f t="shared" si="0"/>
        <v>56</v>
      </c>
      <c r="S64" s="107"/>
      <c r="T64" s="38"/>
    </row>
    <row r="65" spans="1:20" ht="25.5" x14ac:dyDescent="0.2">
      <c r="A65" s="28">
        <v>81131500</v>
      </c>
      <c r="B65" s="16" t="s">
        <v>107869</v>
      </c>
      <c r="C65" s="37" t="s">
        <v>107853</v>
      </c>
      <c r="D65" s="37" t="s">
        <v>107854</v>
      </c>
      <c r="E65" s="37" t="s">
        <v>107860</v>
      </c>
      <c r="F65" s="37">
        <v>1</v>
      </c>
      <c r="G65" s="36" t="s">
        <v>99</v>
      </c>
      <c r="H65" s="37" t="s">
        <v>107856</v>
      </c>
      <c r="I65" s="38">
        <v>0</v>
      </c>
      <c r="J65" s="38">
        <v>0</v>
      </c>
      <c r="K65" s="37" t="s">
        <v>211</v>
      </c>
      <c r="L65" s="6" t="s">
        <v>211</v>
      </c>
      <c r="M65" s="37" t="s">
        <v>107788</v>
      </c>
      <c r="N65" s="37" t="s">
        <v>15</v>
      </c>
      <c r="O65" s="6" t="s">
        <v>107857</v>
      </c>
      <c r="P65" s="6" t="s">
        <v>107789</v>
      </c>
      <c r="Q65" s="39" t="s">
        <v>107790</v>
      </c>
      <c r="R65" s="23">
        <f t="shared" si="0"/>
        <v>57</v>
      </c>
    </row>
    <row r="66" spans="1:20" ht="38.25" x14ac:dyDescent="0.2">
      <c r="A66" s="28">
        <v>80101505</v>
      </c>
      <c r="B66" s="16" t="s">
        <v>107870</v>
      </c>
      <c r="C66" s="37" t="s">
        <v>217</v>
      </c>
      <c r="D66" s="37" t="s">
        <v>107854</v>
      </c>
      <c r="E66" s="37" t="s">
        <v>107871</v>
      </c>
      <c r="F66" s="37">
        <v>1</v>
      </c>
      <c r="G66" s="36" t="s">
        <v>99</v>
      </c>
      <c r="H66" s="37" t="s">
        <v>107856</v>
      </c>
      <c r="I66" s="38">
        <f>28000000*12</f>
        <v>336000000</v>
      </c>
      <c r="J66" s="38">
        <f>28000000*12</f>
        <v>336000000</v>
      </c>
      <c r="K66" s="37" t="s">
        <v>211</v>
      </c>
      <c r="L66" s="6" t="s">
        <v>211</v>
      </c>
      <c r="M66" s="37" t="s">
        <v>107788</v>
      </c>
      <c r="N66" s="37" t="s">
        <v>15</v>
      </c>
      <c r="O66" s="6" t="s">
        <v>107857</v>
      </c>
      <c r="P66" s="6" t="s">
        <v>107789</v>
      </c>
      <c r="Q66" s="39" t="s">
        <v>107790</v>
      </c>
      <c r="R66" s="23">
        <f t="shared" si="0"/>
        <v>58</v>
      </c>
    </row>
    <row r="67" spans="1:20" ht="38.25" x14ac:dyDescent="0.2">
      <c r="A67" s="28">
        <v>80101505</v>
      </c>
      <c r="B67" s="16" t="s">
        <v>107872</v>
      </c>
      <c r="C67" s="37" t="s">
        <v>217</v>
      </c>
      <c r="D67" s="37" t="s">
        <v>107854</v>
      </c>
      <c r="E67" s="37" t="s">
        <v>107871</v>
      </c>
      <c r="F67" s="37">
        <v>1</v>
      </c>
      <c r="G67" s="36" t="s">
        <v>99</v>
      </c>
      <c r="H67" s="37" t="s">
        <v>107856</v>
      </c>
      <c r="I67" s="38">
        <f>16000000*12</f>
        <v>192000000</v>
      </c>
      <c r="J67" s="38">
        <f>16000000*12</f>
        <v>192000000</v>
      </c>
      <c r="K67" s="37" t="s">
        <v>211</v>
      </c>
      <c r="L67" s="6" t="s">
        <v>211</v>
      </c>
      <c r="M67" s="37" t="s">
        <v>107788</v>
      </c>
      <c r="N67" s="37" t="s">
        <v>15</v>
      </c>
      <c r="O67" s="6" t="s">
        <v>107857</v>
      </c>
      <c r="P67" s="6" t="s">
        <v>107789</v>
      </c>
      <c r="Q67" s="39" t="s">
        <v>107790</v>
      </c>
      <c r="R67" s="23">
        <f t="shared" si="0"/>
        <v>59</v>
      </c>
    </row>
    <row r="68" spans="1:20" ht="51" x14ac:dyDescent="0.2">
      <c r="A68" s="28">
        <v>80101505</v>
      </c>
      <c r="B68" s="16" t="s">
        <v>107873</v>
      </c>
      <c r="C68" s="37" t="s">
        <v>217</v>
      </c>
      <c r="D68" s="37" t="s">
        <v>107854</v>
      </c>
      <c r="E68" s="37" t="s">
        <v>107871</v>
      </c>
      <c r="F68" s="37">
        <v>1</v>
      </c>
      <c r="G68" s="36" t="s">
        <v>99</v>
      </c>
      <c r="H68" s="37" t="s">
        <v>107856</v>
      </c>
      <c r="I68" s="38">
        <f>16000000*12</f>
        <v>192000000</v>
      </c>
      <c r="J68" s="38">
        <f>16000000*12</f>
        <v>192000000</v>
      </c>
      <c r="K68" s="37" t="s">
        <v>211</v>
      </c>
      <c r="L68" s="6" t="s">
        <v>211</v>
      </c>
      <c r="M68" s="37" t="s">
        <v>107788</v>
      </c>
      <c r="N68" s="37" t="s">
        <v>15</v>
      </c>
      <c r="O68" s="6" t="s">
        <v>107857</v>
      </c>
      <c r="P68" s="6" t="s">
        <v>107789</v>
      </c>
      <c r="Q68" s="39" t="s">
        <v>107790</v>
      </c>
      <c r="R68" s="23">
        <f t="shared" si="0"/>
        <v>60</v>
      </c>
    </row>
    <row r="69" spans="1:20" ht="38.25" x14ac:dyDescent="0.2">
      <c r="A69" s="28">
        <v>84111601</v>
      </c>
      <c r="B69" s="16" t="s">
        <v>108231</v>
      </c>
      <c r="C69" s="37" t="s">
        <v>108189</v>
      </c>
      <c r="D69" s="37" t="s">
        <v>108189</v>
      </c>
      <c r="E69" s="37" t="s">
        <v>107874</v>
      </c>
      <c r="F69" s="37">
        <v>1</v>
      </c>
      <c r="G69" s="36" t="s">
        <v>99</v>
      </c>
      <c r="H69" s="37" t="s">
        <v>107856</v>
      </c>
      <c r="I69" s="38">
        <v>58891670</v>
      </c>
      <c r="J69" s="38">
        <v>58891670</v>
      </c>
      <c r="K69" s="37" t="s">
        <v>217</v>
      </c>
      <c r="L69" s="6" t="s">
        <v>217</v>
      </c>
      <c r="M69" s="37" t="s">
        <v>107788</v>
      </c>
      <c r="N69" s="37" t="s">
        <v>15</v>
      </c>
      <c r="O69" s="6" t="s">
        <v>107857</v>
      </c>
      <c r="P69" s="6" t="s">
        <v>107789</v>
      </c>
      <c r="Q69" s="39" t="s">
        <v>107790</v>
      </c>
      <c r="R69" s="23">
        <f t="shared" si="0"/>
        <v>61</v>
      </c>
      <c r="S69" s="107"/>
      <c r="T69" s="97"/>
    </row>
    <row r="70" spans="1:20" ht="153" x14ac:dyDescent="0.2">
      <c r="A70" s="6" t="s">
        <v>107875</v>
      </c>
      <c r="B70" s="16" t="s">
        <v>107876</v>
      </c>
      <c r="C70" s="37">
        <v>9</v>
      </c>
      <c r="D70" s="37">
        <v>10</v>
      </c>
      <c r="E70" s="37">
        <v>1</v>
      </c>
      <c r="F70" s="37">
        <v>1</v>
      </c>
      <c r="G70" s="37" t="s">
        <v>31</v>
      </c>
      <c r="H70" s="37">
        <v>0</v>
      </c>
      <c r="I70" s="43">
        <v>423362773.26666683</v>
      </c>
      <c r="J70" s="43">
        <v>423362773.26666683</v>
      </c>
      <c r="K70" s="37" t="s">
        <v>211</v>
      </c>
      <c r="L70" s="6">
        <v>0</v>
      </c>
      <c r="M70" s="37" t="s">
        <v>107788</v>
      </c>
      <c r="N70" s="37" t="s">
        <v>15</v>
      </c>
      <c r="O70" s="6" t="s">
        <v>107877</v>
      </c>
      <c r="P70" s="6" t="s">
        <v>107789</v>
      </c>
      <c r="Q70" s="39" t="s">
        <v>107790</v>
      </c>
      <c r="R70" s="23">
        <f t="shared" si="0"/>
        <v>62</v>
      </c>
    </row>
    <row r="71" spans="1:20" ht="38.25" x14ac:dyDescent="0.2">
      <c r="A71" s="6" t="s">
        <v>107878</v>
      </c>
      <c r="B71" s="16" t="s">
        <v>107879</v>
      </c>
      <c r="C71" s="37">
        <v>3</v>
      </c>
      <c r="D71" s="37">
        <v>4</v>
      </c>
      <c r="E71" s="37">
        <v>1</v>
      </c>
      <c r="F71" s="37">
        <v>1</v>
      </c>
      <c r="G71" s="37" t="s">
        <v>140</v>
      </c>
      <c r="H71" s="37">
        <v>0</v>
      </c>
      <c r="I71" s="43">
        <v>910000000</v>
      </c>
      <c r="J71" s="43">
        <v>910000000</v>
      </c>
      <c r="K71" s="37" t="s">
        <v>211</v>
      </c>
      <c r="L71" s="6">
        <v>0</v>
      </c>
      <c r="M71" s="37" t="s">
        <v>107788</v>
      </c>
      <c r="N71" s="37" t="s">
        <v>15</v>
      </c>
      <c r="O71" s="6" t="s">
        <v>107877</v>
      </c>
      <c r="P71" s="6" t="s">
        <v>107789</v>
      </c>
      <c r="Q71" s="39" t="s">
        <v>107790</v>
      </c>
      <c r="R71" s="23">
        <f t="shared" si="0"/>
        <v>63</v>
      </c>
    </row>
    <row r="72" spans="1:20" x14ac:dyDescent="0.2">
      <c r="A72" s="27" t="s">
        <v>371</v>
      </c>
      <c r="B72" s="17" t="s">
        <v>107880</v>
      </c>
      <c r="C72" s="44">
        <v>3</v>
      </c>
      <c r="D72" s="44">
        <v>4</v>
      </c>
      <c r="E72" s="44">
        <v>2</v>
      </c>
      <c r="F72" s="44">
        <v>1</v>
      </c>
      <c r="G72" s="44" t="s">
        <v>72</v>
      </c>
      <c r="H72" s="44">
        <v>0</v>
      </c>
      <c r="I72" s="43">
        <v>7000000</v>
      </c>
      <c r="J72" s="43">
        <v>7000000</v>
      </c>
      <c r="K72" s="44" t="s">
        <v>211</v>
      </c>
      <c r="L72" s="27">
        <v>0</v>
      </c>
      <c r="M72" s="44" t="s">
        <v>107788</v>
      </c>
      <c r="N72" s="44" t="s">
        <v>15</v>
      </c>
      <c r="O72" s="27" t="s">
        <v>107881</v>
      </c>
      <c r="P72" s="6" t="s">
        <v>107789</v>
      </c>
      <c r="Q72" s="39" t="s">
        <v>107790</v>
      </c>
      <c r="R72" s="23">
        <f t="shared" si="0"/>
        <v>64</v>
      </c>
    </row>
    <row r="73" spans="1:20" ht="25.5" x14ac:dyDescent="0.2">
      <c r="A73" s="27" t="s">
        <v>99888</v>
      </c>
      <c r="B73" s="17" t="s">
        <v>107882</v>
      </c>
      <c r="C73" s="44">
        <v>2</v>
      </c>
      <c r="D73" s="44">
        <v>3</v>
      </c>
      <c r="E73" s="44">
        <v>9</v>
      </c>
      <c r="F73" s="44">
        <v>1</v>
      </c>
      <c r="G73" s="44" t="s">
        <v>72</v>
      </c>
      <c r="H73" s="44">
        <v>0</v>
      </c>
      <c r="I73" s="43">
        <v>10000000</v>
      </c>
      <c r="J73" s="43">
        <v>10000000</v>
      </c>
      <c r="K73" s="44" t="s">
        <v>211</v>
      </c>
      <c r="L73" s="27">
        <v>0</v>
      </c>
      <c r="M73" s="44" t="s">
        <v>107788</v>
      </c>
      <c r="N73" s="44" t="s">
        <v>15</v>
      </c>
      <c r="O73" s="27" t="s">
        <v>107881</v>
      </c>
      <c r="P73" s="6" t="s">
        <v>107789</v>
      </c>
      <c r="Q73" s="39" t="s">
        <v>107790</v>
      </c>
      <c r="R73" s="23">
        <f t="shared" si="0"/>
        <v>65</v>
      </c>
    </row>
    <row r="74" spans="1:20" ht="25.5" x14ac:dyDescent="0.2">
      <c r="A74" s="30">
        <v>78111808</v>
      </c>
      <c r="B74" s="18" t="s">
        <v>107883</v>
      </c>
      <c r="C74" s="44">
        <v>3</v>
      </c>
      <c r="D74" s="44">
        <v>4</v>
      </c>
      <c r="E74" s="44">
        <v>8</v>
      </c>
      <c r="F74" s="44">
        <v>1</v>
      </c>
      <c r="G74" s="44" t="s">
        <v>51</v>
      </c>
      <c r="H74" s="44">
        <v>0</v>
      </c>
      <c r="I74" s="43">
        <v>400000000</v>
      </c>
      <c r="J74" s="43">
        <v>400000000</v>
      </c>
      <c r="K74" s="44" t="s">
        <v>211</v>
      </c>
      <c r="L74" s="27">
        <v>0</v>
      </c>
      <c r="M74" s="44" t="s">
        <v>107788</v>
      </c>
      <c r="N74" s="44" t="s">
        <v>15</v>
      </c>
      <c r="O74" s="27" t="s">
        <v>107881</v>
      </c>
      <c r="P74" s="6" t="s">
        <v>107789</v>
      </c>
      <c r="Q74" s="39" t="s">
        <v>107790</v>
      </c>
      <c r="R74" s="23">
        <f t="shared" si="0"/>
        <v>66</v>
      </c>
    </row>
    <row r="75" spans="1:20" x14ac:dyDescent="0.2">
      <c r="A75" s="30">
        <v>78181500</v>
      </c>
      <c r="B75" s="18" t="s">
        <v>107884</v>
      </c>
      <c r="C75" s="44">
        <v>5</v>
      </c>
      <c r="D75" s="44">
        <v>6</v>
      </c>
      <c r="E75" s="44">
        <v>3</v>
      </c>
      <c r="F75" s="44">
        <v>1</v>
      </c>
      <c r="G75" s="44" t="s">
        <v>51</v>
      </c>
      <c r="H75" s="44">
        <v>0</v>
      </c>
      <c r="I75" s="43">
        <v>100000000</v>
      </c>
      <c r="J75" s="43">
        <v>100000000</v>
      </c>
      <c r="K75" s="44" t="s">
        <v>211</v>
      </c>
      <c r="L75" s="27">
        <v>0</v>
      </c>
      <c r="M75" s="44" t="s">
        <v>107788</v>
      </c>
      <c r="N75" s="44" t="s">
        <v>15</v>
      </c>
      <c r="O75" s="27" t="s">
        <v>107881</v>
      </c>
      <c r="P75" s="6" t="s">
        <v>107789</v>
      </c>
      <c r="Q75" s="39" t="s">
        <v>107790</v>
      </c>
      <c r="R75" s="23">
        <f t="shared" ref="R75:R138" si="1">R74+1</f>
        <v>67</v>
      </c>
    </row>
    <row r="76" spans="1:20" ht="25.5" x14ac:dyDescent="0.2">
      <c r="A76" s="30">
        <v>92121504</v>
      </c>
      <c r="B76" s="18" t="s">
        <v>107885</v>
      </c>
      <c r="C76" s="44">
        <v>4</v>
      </c>
      <c r="D76" s="44">
        <v>6</v>
      </c>
      <c r="E76" s="44">
        <v>13</v>
      </c>
      <c r="F76" s="44">
        <v>1</v>
      </c>
      <c r="G76" s="44" t="s">
        <v>17</v>
      </c>
      <c r="H76" s="44">
        <v>0</v>
      </c>
      <c r="I76" s="43">
        <v>7838938805</v>
      </c>
      <c r="J76" s="43">
        <v>3504739324</v>
      </c>
      <c r="K76" s="44" t="s">
        <v>217</v>
      </c>
      <c r="L76" s="27">
        <v>1</v>
      </c>
      <c r="M76" s="44" t="s">
        <v>107788</v>
      </c>
      <c r="N76" s="44" t="s">
        <v>15</v>
      </c>
      <c r="O76" s="27" t="s">
        <v>107881</v>
      </c>
      <c r="P76" s="6" t="s">
        <v>107789</v>
      </c>
      <c r="Q76" s="39" t="s">
        <v>107790</v>
      </c>
      <c r="R76" s="23">
        <f t="shared" si="1"/>
        <v>68</v>
      </c>
    </row>
    <row r="77" spans="1:20" ht="25.5" x14ac:dyDescent="0.2">
      <c r="A77" s="30">
        <v>46171622</v>
      </c>
      <c r="B77" s="18" t="s">
        <v>107886</v>
      </c>
      <c r="C77" s="44">
        <v>5</v>
      </c>
      <c r="D77" s="44">
        <v>7</v>
      </c>
      <c r="E77" s="44">
        <v>5</v>
      </c>
      <c r="F77" s="44">
        <v>1</v>
      </c>
      <c r="G77" s="44" t="s">
        <v>17</v>
      </c>
      <c r="H77" s="44">
        <v>0</v>
      </c>
      <c r="I77" s="43">
        <v>2200000000</v>
      </c>
      <c r="J77" s="43">
        <v>2200000000</v>
      </c>
      <c r="K77" s="44" t="s">
        <v>211</v>
      </c>
      <c r="L77" s="27">
        <v>0</v>
      </c>
      <c r="M77" s="44" t="s">
        <v>107788</v>
      </c>
      <c r="N77" s="44" t="s">
        <v>15</v>
      </c>
      <c r="O77" s="27" t="s">
        <v>107881</v>
      </c>
      <c r="P77" s="6" t="s">
        <v>107789</v>
      </c>
      <c r="Q77" s="39" t="s">
        <v>107790</v>
      </c>
      <c r="R77" s="23">
        <f t="shared" si="1"/>
        <v>69</v>
      </c>
    </row>
    <row r="78" spans="1:20" x14ac:dyDescent="0.2">
      <c r="A78" s="31">
        <v>80101509</v>
      </c>
      <c r="B78" s="18" t="s">
        <v>107887</v>
      </c>
      <c r="C78" s="44">
        <v>2</v>
      </c>
      <c r="D78" s="44">
        <v>3</v>
      </c>
      <c r="E78" s="44">
        <v>1</v>
      </c>
      <c r="F78" s="44">
        <v>1</v>
      </c>
      <c r="G78" s="44" t="s">
        <v>133</v>
      </c>
      <c r="H78" s="44">
        <v>0</v>
      </c>
      <c r="I78" s="43">
        <v>218941</v>
      </c>
      <c r="J78" s="43">
        <v>218941</v>
      </c>
      <c r="K78" s="44" t="s">
        <v>211</v>
      </c>
      <c r="L78" s="27">
        <v>0</v>
      </c>
      <c r="M78" s="44" t="s">
        <v>107788</v>
      </c>
      <c r="N78" s="44" t="s">
        <v>15</v>
      </c>
      <c r="O78" s="27" t="s">
        <v>107881</v>
      </c>
      <c r="P78" s="6" t="s">
        <v>107789</v>
      </c>
      <c r="Q78" s="39" t="s">
        <v>107790</v>
      </c>
      <c r="R78" s="23">
        <f t="shared" si="1"/>
        <v>70</v>
      </c>
    </row>
    <row r="79" spans="1:20" x14ac:dyDescent="0.2">
      <c r="A79" s="31">
        <v>80101509</v>
      </c>
      <c r="B79" s="18" t="s">
        <v>107888</v>
      </c>
      <c r="C79" s="44">
        <v>2</v>
      </c>
      <c r="D79" s="44">
        <v>3</v>
      </c>
      <c r="E79" s="44">
        <v>1</v>
      </c>
      <c r="F79" s="44">
        <v>1</v>
      </c>
      <c r="G79" s="44" t="s">
        <v>133</v>
      </c>
      <c r="H79" s="44">
        <v>0</v>
      </c>
      <c r="I79" s="43">
        <v>1860942</v>
      </c>
      <c r="J79" s="43">
        <v>1860942</v>
      </c>
      <c r="K79" s="44" t="s">
        <v>211</v>
      </c>
      <c r="L79" s="27">
        <v>0</v>
      </c>
      <c r="M79" s="44" t="s">
        <v>107788</v>
      </c>
      <c r="N79" s="44" t="s">
        <v>15</v>
      </c>
      <c r="O79" s="27" t="s">
        <v>107881</v>
      </c>
      <c r="P79" s="6" t="s">
        <v>107789</v>
      </c>
      <c r="Q79" s="39" t="s">
        <v>107790</v>
      </c>
      <c r="R79" s="23">
        <f t="shared" si="1"/>
        <v>71</v>
      </c>
    </row>
    <row r="80" spans="1:20" x14ac:dyDescent="0.2">
      <c r="A80" s="27" t="s">
        <v>101800</v>
      </c>
      <c r="B80" s="18" t="s">
        <v>107889</v>
      </c>
      <c r="C80" s="44">
        <v>3</v>
      </c>
      <c r="D80" s="44">
        <v>4</v>
      </c>
      <c r="E80" s="44">
        <v>6</v>
      </c>
      <c r="F80" s="44">
        <v>1</v>
      </c>
      <c r="G80" s="44" t="s">
        <v>51</v>
      </c>
      <c r="H80" s="44">
        <v>0</v>
      </c>
      <c r="I80" s="43">
        <v>100000000</v>
      </c>
      <c r="J80" s="43">
        <v>100000000</v>
      </c>
      <c r="K80" s="44" t="s">
        <v>211</v>
      </c>
      <c r="L80" s="27">
        <v>0</v>
      </c>
      <c r="M80" s="44" t="s">
        <v>107788</v>
      </c>
      <c r="N80" s="44" t="s">
        <v>15</v>
      </c>
      <c r="O80" s="27" t="s">
        <v>107881</v>
      </c>
      <c r="P80" s="6" t="s">
        <v>107789</v>
      </c>
      <c r="Q80" s="39" t="s">
        <v>107790</v>
      </c>
      <c r="R80" s="23">
        <f t="shared" si="1"/>
        <v>72</v>
      </c>
    </row>
    <row r="81" spans="1:21" x14ac:dyDescent="0.2">
      <c r="A81" s="27" t="s">
        <v>25696</v>
      </c>
      <c r="B81" s="18" t="s">
        <v>107890</v>
      </c>
      <c r="C81" s="44">
        <v>5</v>
      </c>
      <c r="D81" s="44">
        <v>6</v>
      </c>
      <c r="E81" s="44">
        <v>6</v>
      </c>
      <c r="F81" s="44">
        <v>1</v>
      </c>
      <c r="G81" s="44" t="s">
        <v>72</v>
      </c>
      <c r="H81" s="44">
        <v>0</v>
      </c>
      <c r="I81" s="43">
        <v>40000000</v>
      </c>
      <c r="J81" s="43">
        <v>40000000</v>
      </c>
      <c r="K81" s="44" t="s">
        <v>211</v>
      </c>
      <c r="L81" s="27">
        <v>0</v>
      </c>
      <c r="M81" s="44" t="s">
        <v>107788</v>
      </c>
      <c r="N81" s="44" t="s">
        <v>15</v>
      </c>
      <c r="O81" s="6" t="s">
        <v>107877</v>
      </c>
      <c r="P81" s="6" t="s">
        <v>107789</v>
      </c>
      <c r="Q81" s="39" t="s">
        <v>107790</v>
      </c>
      <c r="R81" s="23">
        <f t="shared" si="1"/>
        <v>73</v>
      </c>
    </row>
    <row r="82" spans="1:21" ht="51" x14ac:dyDescent="0.2">
      <c r="A82" s="27" t="s">
        <v>107891</v>
      </c>
      <c r="B82" s="18" t="s">
        <v>107892</v>
      </c>
      <c r="C82" s="44">
        <v>5</v>
      </c>
      <c r="D82" s="44">
        <v>5</v>
      </c>
      <c r="E82" s="44">
        <v>8</v>
      </c>
      <c r="F82" s="44">
        <v>1</v>
      </c>
      <c r="G82" s="44" t="s">
        <v>58</v>
      </c>
      <c r="H82" s="44">
        <v>0</v>
      </c>
      <c r="I82" s="43">
        <v>21000000</v>
      </c>
      <c r="J82" s="43">
        <v>21000000</v>
      </c>
      <c r="K82" s="44">
        <v>0</v>
      </c>
      <c r="L82" s="27">
        <v>0</v>
      </c>
      <c r="M82" s="44" t="s">
        <v>107788</v>
      </c>
      <c r="N82" s="44" t="s">
        <v>15</v>
      </c>
      <c r="O82" s="6" t="s">
        <v>107877</v>
      </c>
      <c r="P82" s="6" t="s">
        <v>107789</v>
      </c>
      <c r="Q82" s="39" t="s">
        <v>107790</v>
      </c>
      <c r="R82" s="23">
        <f t="shared" si="1"/>
        <v>74</v>
      </c>
    </row>
    <row r="83" spans="1:21" ht="63.75" x14ac:dyDescent="0.2">
      <c r="A83" s="27" t="s">
        <v>103517</v>
      </c>
      <c r="B83" s="18" t="s">
        <v>107893</v>
      </c>
      <c r="C83" s="44">
        <v>2</v>
      </c>
      <c r="D83" s="44">
        <v>5</v>
      </c>
      <c r="E83" s="44">
        <v>17</v>
      </c>
      <c r="F83" s="44">
        <v>1</v>
      </c>
      <c r="G83" s="44" t="s">
        <v>17</v>
      </c>
      <c r="H83" s="44">
        <v>0</v>
      </c>
      <c r="I83" s="43">
        <v>1481393631.8186281</v>
      </c>
      <c r="J83" s="43">
        <v>435704009.35842001</v>
      </c>
      <c r="K83" s="44" t="s">
        <v>217</v>
      </c>
      <c r="L83" s="27">
        <v>1</v>
      </c>
      <c r="M83" s="44" t="s">
        <v>107788</v>
      </c>
      <c r="N83" s="44" t="s">
        <v>15</v>
      </c>
      <c r="O83" s="6" t="s">
        <v>107877</v>
      </c>
      <c r="P83" s="6" t="s">
        <v>107789</v>
      </c>
      <c r="Q83" s="39" t="s">
        <v>107790</v>
      </c>
      <c r="R83" s="23">
        <f t="shared" si="1"/>
        <v>75</v>
      </c>
    </row>
    <row r="84" spans="1:21" ht="38.25" x14ac:dyDescent="0.2">
      <c r="A84" s="27" t="s">
        <v>96219</v>
      </c>
      <c r="B84" s="18" t="s">
        <v>107894</v>
      </c>
      <c r="C84" s="44">
        <v>1</v>
      </c>
      <c r="D84" s="44">
        <v>1</v>
      </c>
      <c r="E84" s="44"/>
      <c r="F84" s="44">
        <v>2</v>
      </c>
      <c r="G84" s="44" t="s">
        <v>133</v>
      </c>
      <c r="H84" s="44">
        <v>0</v>
      </c>
      <c r="I84" s="43">
        <v>120000000</v>
      </c>
      <c r="J84" s="43">
        <v>120000000</v>
      </c>
      <c r="K84" s="44" t="s">
        <v>211</v>
      </c>
      <c r="L84" s="27">
        <v>0</v>
      </c>
      <c r="M84" s="44" t="s">
        <v>107788</v>
      </c>
      <c r="N84" s="44" t="s">
        <v>15</v>
      </c>
      <c r="O84" s="6" t="s">
        <v>107895</v>
      </c>
      <c r="P84" s="6" t="s">
        <v>107789</v>
      </c>
      <c r="Q84" s="39" t="s">
        <v>107790</v>
      </c>
      <c r="R84" s="23">
        <f t="shared" si="1"/>
        <v>76</v>
      </c>
    </row>
    <row r="85" spans="1:21" ht="38.25" x14ac:dyDescent="0.2">
      <c r="A85" s="24" t="s">
        <v>107896</v>
      </c>
      <c r="B85" s="18" t="s">
        <v>107897</v>
      </c>
      <c r="C85" s="44">
        <v>1</v>
      </c>
      <c r="D85" s="44">
        <v>1</v>
      </c>
      <c r="E85" s="44"/>
      <c r="F85" s="44">
        <v>1</v>
      </c>
      <c r="G85" s="44" t="s">
        <v>72</v>
      </c>
      <c r="H85" s="44">
        <v>0</v>
      </c>
      <c r="I85" s="43">
        <v>80000000</v>
      </c>
      <c r="J85" s="43">
        <v>80000000</v>
      </c>
      <c r="K85" s="44" t="s">
        <v>211</v>
      </c>
      <c r="L85" s="27">
        <v>0</v>
      </c>
      <c r="M85" s="44" t="s">
        <v>107788</v>
      </c>
      <c r="N85" s="44" t="s">
        <v>15</v>
      </c>
      <c r="O85" s="6" t="s">
        <v>107895</v>
      </c>
      <c r="P85" s="6" t="s">
        <v>107789</v>
      </c>
      <c r="Q85" s="39" t="s">
        <v>107790</v>
      </c>
      <c r="R85" s="23">
        <f t="shared" si="1"/>
        <v>77</v>
      </c>
    </row>
    <row r="86" spans="1:21" ht="51" x14ac:dyDescent="0.2">
      <c r="A86" s="27" t="s">
        <v>107898</v>
      </c>
      <c r="B86" s="18" t="s">
        <v>107899</v>
      </c>
      <c r="C86" s="44">
        <v>2</v>
      </c>
      <c r="D86" s="44">
        <v>3</v>
      </c>
      <c r="E86" s="44">
        <v>1</v>
      </c>
      <c r="F86" s="44">
        <v>1</v>
      </c>
      <c r="G86" s="44" t="s">
        <v>133</v>
      </c>
      <c r="H86" s="44">
        <v>0</v>
      </c>
      <c r="I86" s="43">
        <v>300000000</v>
      </c>
      <c r="J86" s="43">
        <v>300000000</v>
      </c>
      <c r="K86" s="44" t="s">
        <v>211</v>
      </c>
      <c r="L86" s="27">
        <v>0</v>
      </c>
      <c r="M86" s="44" t="s">
        <v>107788</v>
      </c>
      <c r="N86" s="44" t="s">
        <v>15</v>
      </c>
      <c r="O86" s="6" t="s">
        <v>107900</v>
      </c>
      <c r="P86" s="6" t="s">
        <v>107789</v>
      </c>
      <c r="Q86" s="39" t="s">
        <v>107790</v>
      </c>
      <c r="R86" s="23">
        <f t="shared" si="1"/>
        <v>78</v>
      </c>
    </row>
    <row r="87" spans="1:21" ht="63.75" x14ac:dyDescent="0.2">
      <c r="A87" s="27" t="s">
        <v>107901</v>
      </c>
      <c r="B87" s="18" t="s">
        <v>107902</v>
      </c>
      <c r="C87" s="44">
        <v>2</v>
      </c>
      <c r="D87" s="44">
        <v>3</v>
      </c>
      <c r="E87" s="44">
        <v>1</v>
      </c>
      <c r="F87" s="44">
        <v>1</v>
      </c>
      <c r="G87" s="44" t="s">
        <v>133</v>
      </c>
      <c r="H87" s="44">
        <v>0</v>
      </c>
      <c r="I87" s="43">
        <v>2000000000</v>
      </c>
      <c r="J87" s="43">
        <v>2000000000</v>
      </c>
      <c r="K87" s="44" t="s">
        <v>211</v>
      </c>
      <c r="L87" s="27">
        <v>0</v>
      </c>
      <c r="M87" s="44" t="s">
        <v>107788</v>
      </c>
      <c r="N87" s="44" t="s">
        <v>15</v>
      </c>
      <c r="O87" s="6" t="s">
        <v>107900</v>
      </c>
      <c r="P87" s="6" t="s">
        <v>107789</v>
      </c>
      <c r="Q87" s="39" t="s">
        <v>107790</v>
      </c>
      <c r="R87" s="23">
        <f t="shared" si="1"/>
        <v>79</v>
      </c>
    </row>
    <row r="88" spans="1:21" ht="140.25" x14ac:dyDescent="0.2">
      <c r="A88" s="27" t="s">
        <v>107903</v>
      </c>
      <c r="B88" s="18" t="s">
        <v>107904</v>
      </c>
      <c r="C88" s="44">
        <v>4</v>
      </c>
      <c r="D88" s="44">
        <v>5</v>
      </c>
      <c r="E88" s="44">
        <v>1</v>
      </c>
      <c r="F88" s="44">
        <v>1</v>
      </c>
      <c r="G88" s="44" t="s">
        <v>65</v>
      </c>
      <c r="H88" s="44">
        <v>0</v>
      </c>
      <c r="I88" s="43">
        <v>9981454</v>
      </c>
      <c r="J88" s="43">
        <v>9981454</v>
      </c>
      <c r="K88" s="44" t="s">
        <v>211</v>
      </c>
      <c r="L88" s="27">
        <v>0</v>
      </c>
      <c r="M88" s="44" t="s">
        <v>107788</v>
      </c>
      <c r="N88" s="44" t="s">
        <v>15</v>
      </c>
      <c r="O88" s="6" t="s">
        <v>107900</v>
      </c>
      <c r="P88" s="6" t="s">
        <v>107789</v>
      </c>
      <c r="Q88" s="39" t="s">
        <v>107790</v>
      </c>
      <c r="R88" s="23">
        <f t="shared" si="1"/>
        <v>80</v>
      </c>
    </row>
    <row r="89" spans="1:21" ht="25.5" x14ac:dyDescent="0.2">
      <c r="A89" s="27">
        <v>49101701</v>
      </c>
      <c r="B89" s="18" t="s">
        <v>107905</v>
      </c>
      <c r="C89" s="44">
        <v>4</v>
      </c>
      <c r="D89" s="44">
        <v>5</v>
      </c>
      <c r="E89" s="44">
        <v>1</v>
      </c>
      <c r="F89" s="44">
        <v>1</v>
      </c>
      <c r="G89" s="44" t="s">
        <v>65</v>
      </c>
      <c r="H89" s="44">
        <v>0</v>
      </c>
      <c r="I89" s="43">
        <v>3900000</v>
      </c>
      <c r="J89" s="43">
        <v>3900000</v>
      </c>
      <c r="K89" s="44" t="s">
        <v>211</v>
      </c>
      <c r="L89" s="27">
        <v>0</v>
      </c>
      <c r="M89" s="44" t="s">
        <v>107788</v>
      </c>
      <c r="N89" s="44" t="s">
        <v>15</v>
      </c>
      <c r="O89" s="6" t="s">
        <v>107900</v>
      </c>
      <c r="P89" s="6" t="s">
        <v>107789</v>
      </c>
      <c r="Q89" s="39" t="s">
        <v>107790</v>
      </c>
      <c r="R89" s="23">
        <f t="shared" si="1"/>
        <v>81</v>
      </c>
    </row>
    <row r="90" spans="1:21" ht="38.25" x14ac:dyDescent="0.2">
      <c r="A90" s="27">
        <v>25101503</v>
      </c>
      <c r="B90" s="18" t="s">
        <v>107911</v>
      </c>
      <c r="C90" s="44">
        <v>7</v>
      </c>
      <c r="D90" s="44">
        <v>8</v>
      </c>
      <c r="E90" s="44">
        <v>1</v>
      </c>
      <c r="F90" s="44">
        <v>1</v>
      </c>
      <c r="G90" s="44" t="s">
        <v>140</v>
      </c>
      <c r="H90" s="44">
        <v>0</v>
      </c>
      <c r="I90" s="43">
        <v>300000000</v>
      </c>
      <c r="J90" s="43">
        <v>300000000</v>
      </c>
      <c r="K90" s="44" t="s">
        <v>211</v>
      </c>
      <c r="L90" s="27">
        <v>0</v>
      </c>
      <c r="M90" s="44" t="s">
        <v>107788</v>
      </c>
      <c r="N90" s="44" t="s">
        <v>15</v>
      </c>
      <c r="O90" s="27" t="s">
        <v>107881</v>
      </c>
      <c r="P90" s="6" t="s">
        <v>107789</v>
      </c>
      <c r="Q90" s="39" t="s">
        <v>107790</v>
      </c>
      <c r="R90" s="23">
        <f t="shared" si="1"/>
        <v>82</v>
      </c>
    </row>
    <row r="91" spans="1:21" ht="25.5" x14ac:dyDescent="0.2">
      <c r="A91" s="27">
        <v>72151502</v>
      </c>
      <c r="B91" s="18" t="s">
        <v>107912</v>
      </c>
      <c r="C91" s="44">
        <v>5</v>
      </c>
      <c r="D91" s="44">
        <v>7</v>
      </c>
      <c r="E91" s="44">
        <v>2</v>
      </c>
      <c r="F91" s="44">
        <v>1</v>
      </c>
      <c r="G91" s="44" t="s">
        <v>51</v>
      </c>
      <c r="H91" s="44">
        <v>0</v>
      </c>
      <c r="I91" s="43">
        <v>0</v>
      </c>
      <c r="J91" s="43">
        <v>0</v>
      </c>
      <c r="K91" s="44" t="s">
        <v>211</v>
      </c>
      <c r="L91" s="27">
        <v>0</v>
      </c>
      <c r="M91" s="44" t="s">
        <v>107788</v>
      </c>
      <c r="N91" s="44" t="s">
        <v>15</v>
      </c>
      <c r="O91" s="27" t="s">
        <v>107913</v>
      </c>
      <c r="P91" s="6" t="s">
        <v>107789</v>
      </c>
      <c r="Q91" s="39" t="s">
        <v>107790</v>
      </c>
      <c r="R91" s="23">
        <f t="shared" si="1"/>
        <v>83</v>
      </c>
      <c r="S91" s="109"/>
      <c r="T91" s="25"/>
    </row>
    <row r="92" spans="1:21" ht="51" x14ac:dyDescent="0.2">
      <c r="A92" s="27">
        <v>39121011</v>
      </c>
      <c r="B92" s="18" t="s">
        <v>107914</v>
      </c>
      <c r="C92" s="44">
        <v>3</v>
      </c>
      <c r="D92" s="44">
        <v>5</v>
      </c>
      <c r="E92" s="44">
        <v>4</v>
      </c>
      <c r="F92" s="44">
        <v>1</v>
      </c>
      <c r="G92" s="44" t="s">
        <v>65</v>
      </c>
      <c r="H92" s="44">
        <v>0</v>
      </c>
      <c r="I92" s="43">
        <v>0</v>
      </c>
      <c r="J92" s="43">
        <v>0</v>
      </c>
      <c r="K92" s="44" t="s">
        <v>211</v>
      </c>
      <c r="L92" s="27">
        <v>0</v>
      </c>
      <c r="M92" s="44" t="s">
        <v>107788</v>
      </c>
      <c r="N92" s="44" t="s">
        <v>15</v>
      </c>
      <c r="O92" s="27" t="s">
        <v>107913</v>
      </c>
      <c r="P92" s="6" t="s">
        <v>107789</v>
      </c>
      <c r="Q92" s="39" t="s">
        <v>107790</v>
      </c>
      <c r="R92" s="23">
        <f t="shared" si="1"/>
        <v>84</v>
      </c>
      <c r="S92" s="109"/>
      <c r="T92" s="25"/>
    </row>
    <row r="93" spans="1:21" ht="38.25" x14ac:dyDescent="0.2">
      <c r="A93" s="27" t="s">
        <v>107915</v>
      </c>
      <c r="B93" s="18" t="s">
        <v>107916</v>
      </c>
      <c r="C93" s="44">
        <v>3</v>
      </c>
      <c r="D93" s="44">
        <v>5</v>
      </c>
      <c r="E93" s="44">
        <v>6</v>
      </c>
      <c r="F93" s="44">
        <v>1</v>
      </c>
      <c r="G93" s="44" t="s">
        <v>17</v>
      </c>
      <c r="H93" s="44">
        <v>0</v>
      </c>
      <c r="I93" s="43">
        <v>0</v>
      </c>
      <c r="J93" s="43">
        <v>0</v>
      </c>
      <c r="K93" s="44" t="s">
        <v>211</v>
      </c>
      <c r="L93" s="27">
        <v>0</v>
      </c>
      <c r="M93" s="44" t="s">
        <v>107788</v>
      </c>
      <c r="N93" s="44" t="s">
        <v>15</v>
      </c>
      <c r="O93" s="27" t="s">
        <v>107913</v>
      </c>
      <c r="P93" s="6" t="s">
        <v>107789</v>
      </c>
      <c r="Q93" s="39" t="s">
        <v>107790</v>
      </c>
      <c r="R93" s="23">
        <f t="shared" si="1"/>
        <v>85</v>
      </c>
      <c r="S93" s="109"/>
      <c r="T93" s="25"/>
    </row>
    <row r="94" spans="1:21" ht="51" x14ac:dyDescent="0.2">
      <c r="A94" s="27">
        <v>43233200</v>
      </c>
      <c r="B94" s="19" t="s">
        <v>108272</v>
      </c>
      <c r="C94" s="44">
        <v>6</v>
      </c>
      <c r="D94" s="44">
        <v>8</v>
      </c>
      <c r="E94" s="45" t="s">
        <v>108126</v>
      </c>
      <c r="F94" s="45" t="s">
        <v>108126</v>
      </c>
      <c r="G94" s="45" t="s">
        <v>108250</v>
      </c>
      <c r="H94" s="44">
        <v>0</v>
      </c>
      <c r="I94" s="43">
        <v>2400000000</v>
      </c>
      <c r="J94" s="43">
        <f>I94</f>
        <v>2400000000</v>
      </c>
      <c r="K94" s="44" t="s">
        <v>211</v>
      </c>
      <c r="L94" s="27">
        <v>0</v>
      </c>
      <c r="M94" s="44" t="s">
        <v>107788</v>
      </c>
      <c r="N94" s="44" t="s">
        <v>15</v>
      </c>
      <c r="O94" s="27" t="s">
        <v>107913</v>
      </c>
      <c r="P94" s="6" t="s">
        <v>107789</v>
      </c>
      <c r="Q94" s="39" t="s">
        <v>107790</v>
      </c>
      <c r="R94" s="23">
        <f t="shared" si="1"/>
        <v>86</v>
      </c>
      <c r="S94" s="110"/>
      <c r="T94" s="51"/>
    </row>
    <row r="95" spans="1:21" ht="38.25" x14ac:dyDescent="0.2">
      <c r="A95" s="27">
        <v>81112208</v>
      </c>
      <c r="B95" s="18" t="s">
        <v>107917</v>
      </c>
      <c r="C95" s="44">
        <v>6</v>
      </c>
      <c r="D95" s="44">
        <v>8</v>
      </c>
      <c r="E95" s="44">
        <v>3</v>
      </c>
      <c r="F95" s="44">
        <v>1</v>
      </c>
      <c r="G95" s="44" t="s">
        <v>65</v>
      </c>
      <c r="H95" s="44">
        <v>0</v>
      </c>
      <c r="I95" s="43">
        <v>0</v>
      </c>
      <c r="J95" s="43">
        <v>0</v>
      </c>
      <c r="K95" s="44" t="s">
        <v>211</v>
      </c>
      <c r="L95" s="27">
        <v>0</v>
      </c>
      <c r="M95" s="44" t="s">
        <v>107788</v>
      </c>
      <c r="N95" s="44" t="s">
        <v>15</v>
      </c>
      <c r="O95" s="27" t="s">
        <v>107913</v>
      </c>
      <c r="P95" s="6" t="s">
        <v>107789</v>
      </c>
      <c r="Q95" s="39" t="s">
        <v>107790</v>
      </c>
      <c r="R95" s="23">
        <f t="shared" si="1"/>
        <v>87</v>
      </c>
      <c r="S95" s="109"/>
      <c r="T95" s="25"/>
    </row>
    <row r="96" spans="1:21" s="25" customFormat="1" ht="51" x14ac:dyDescent="0.2">
      <c r="A96" s="24" t="s">
        <v>104261</v>
      </c>
      <c r="B96" s="22" t="s">
        <v>108156</v>
      </c>
      <c r="C96" s="44" t="s">
        <v>107860</v>
      </c>
      <c r="D96" s="44" t="s">
        <v>107860</v>
      </c>
      <c r="E96" s="45" t="s">
        <v>108248</v>
      </c>
      <c r="F96" s="44">
        <v>1</v>
      </c>
      <c r="G96" s="44" t="s">
        <v>108205</v>
      </c>
      <c r="H96" s="44">
        <v>0</v>
      </c>
      <c r="I96" s="43">
        <v>4106146267</v>
      </c>
      <c r="J96" s="43">
        <f>I96</f>
        <v>4106146267</v>
      </c>
      <c r="K96" s="45" t="s">
        <v>108099</v>
      </c>
      <c r="L96" s="24" t="s">
        <v>108099</v>
      </c>
      <c r="M96" s="44" t="s">
        <v>107788</v>
      </c>
      <c r="N96" s="44" t="s">
        <v>15</v>
      </c>
      <c r="O96" s="27" t="s">
        <v>107918</v>
      </c>
      <c r="P96" s="6" t="s">
        <v>107789</v>
      </c>
      <c r="Q96" s="39" t="s">
        <v>107790</v>
      </c>
      <c r="R96" s="23">
        <f t="shared" si="1"/>
        <v>88</v>
      </c>
      <c r="S96" s="109"/>
      <c r="T96" s="43"/>
      <c r="U96" s="43"/>
    </row>
    <row r="97" spans="1:20" s="25" customFormat="1" ht="51" x14ac:dyDescent="0.2">
      <c r="A97" s="27">
        <v>43233201</v>
      </c>
      <c r="B97" s="26" t="s">
        <v>108158</v>
      </c>
      <c r="C97" s="44" t="s">
        <v>107860</v>
      </c>
      <c r="D97" s="44" t="s">
        <v>107860</v>
      </c>
      <c r="E97" s="44" t="s">
        <v>108111</v>
      </c>
      <c r="F97" s="44">
        <v>1</v>
      </c>
      <c r="G97" s="44" t="s">
        <v>108247</v>
      </c>
      <c r="H97" s="44">
        <v>0</v>
      </c>
      <c r="I97" s="43">
        <v>636000000</v>
      </c>
      <c r="J97" s="43">
        <f>I97</f>
        <v>636000000</v>
      </c>
      <c r="K97" s="44" t="s">
        <v>211</v>
      </c>
      <c r="L97" s="27">
        <v>0</v>
      </c>
      <c r="M97" s="44" t="s">
        <v>107788</v>
      </c>
      <c r="N97" s="44" t="s">
        <v>15</v>
      </c>
      <c r="O97" s="27" t="s">
        <v>107913</v>
      </c>
      <c r="P97" s="6" t="s">
        <v>107789</v>
      </c>
      <c r="Q97" s="39" t="s">
        <v>107790</v>
      </c>
      <c r="R97" s="23">
        <f t="shared" si="1"/>
        <v>89</v>
      </c>
      <c r="S97" s="111"/>
      <c r="T97" s="51"/>
    </row>
    <row r="98" spans="1:20" x14ac:dyDescent="0.2">
      <c r="A98" s="27">
        <v>43232804</v>
      </c>
      <c r="B98" s="18" t="s">
        <v>107919</v>
      </c>
      <c r="C98" s="44">
        <v>3</v>
      </c>
      <c r="D98" s="44">
        <v>5</v>
      </c>
      <c r="E98" s="44">
        <v>2</v>
      </c>
      <c r="F98" s="44">
        <v>1</v>
      </c>
      <c r="G98" s="44" t="s">
        <v>65</v>
      </c>
      <c r="H98" s="44">
        <v>0</v>
      </c>
      <c r="I98" s="43">
        <v>0</v>
      </c>
      <c r="J98" s="43">
        <v>0</v>
      </c>
      <c r="K98" s="44" t="s">
        <v>211</v>
      </c>
      <c r="L98" s="27">
        <v>0</v>
      </c>
      <c r="M98" s="44" t="s">
        <v>107788</v>
      </c>
      <c r="N98" s="44" t="s">
        <v>15</v>
      </c>
      <c r="O98" s="27" t="s">
        <v>107920</v>
      </c>
      <c r="P98" s="6" t="s">
        <v>107789</v>
      </c>
      <c r="Q98" s="39" t="s">
        <v>107790</v>
      </c>
      <c r="R98" s="23">
        <f t="shared" si="1"/>
        <v>90</v>
      </c>
      <c r="S98" s="112"/>
      <c r="T98" s="25"/>
    </row>
    <row r="99" spans="1:20" ht="38.25" x14ac:dyDescent="0.2">
      <c r="A99" s="27" t="s">
        <v>107921</v>
      </c>
      <c r="B99" s="22" t="s">
        <v>107922</v>
      </c>
      <c r="C99" s="44">
        <v>3</v>
      </c>
      <c r="D99" s="44">
        <v>6</v>
      </c>
      <c r="E99" s="44">
        <v>3</v>
      </c>
      <c r="F99" s="44">
        <v>1</v>
      </c>
      <c r="G99" s="44" t="s">
        <v>65</v>
      </c>
      <c r="H99" s="44">
        <v>0</v>
      </c>
      <c r="I99" s="43">
        <v>0</v>
      </c>
      <c r="J99" s="43">
        <v>0</v>
      </c>
      <c r="K99" s="44" t="s">
        <v>211</v>
      </c>
      <c r="L99" s="27">
        <v>0</v>
      </c>
      <c r="M99" s="44" t="s">
        <v>107788</v>
      </c>
      <c r="N99" s="44" t="s">
        <v>15</v>
      </c>
      <c r="O99" s="27" t="s">
        <v>107913</v>
      </c>
      <c r="P99" s="6" t="s">
        <v>107789</v>
      </c>
      <c r="Q99" s="39" t="s">
        <v>107790</v>
      </c>
      <c r="R99" s="23">
        <f t="shared" si="1"/>
        <v>91</v>
      </c>
      <c r="S99" s="112"/>
      <c r="T99" s="25"/>
    </row>
    <row r="100" spans="1:20" s="25" customFormat="1" ht="38.25" x14ac:dyDescent="0.2">
      <c r="A100" s="24" t="s">
        <v>107921</v>
      </c>
      <c r="B100" s="22" t="s">
        <v>108265</v>
      </c>
      <c r="C100" s="44" t="s">
        <v>108125</v>
      </c>
      <c r="D100" s="44" t="s">
        <v>108125</v>
      </c>
      <c r="E100" s="44" t="s">
        <v>108111</v>
      </c>
      <c r="F100" s="44">
        <v>1</v>
      </c>
      <c r="G100" s="44" t="s">
        <v>65</v>
      </c>
      <c r="H100" s="44">
        <v>0</v>
      </c>
      <c r="I100" s="43">
        <v>1070000000</v>
      </c>
      <c r="J100" s="43">
        <v>1070000000</v>
      </c>
      <c r="K100" s="44" t="s">
        <v>211</v>
      </c>
      <c r="L100" s="27">
        <v>0</v>
      </c>
      <c r="M100" s="44" t="s">
        <v>107788</v>
      </c>
      <c r="N100" s="44" t="s">
        <v>15</v>
      </c>
      <c r="O100" s="27" t="s">
        <v>107913</v>
      </c>
      <c r="P100" s="6" t="s">
        <v>107789</v>
      </c>
      <c r="Q100" s="39" t="s">
        <v>107790</v>
      </c>
      <c r="R100" s="23">
        <f t="shared" si="1"/>
        <v>92</v>
      </c>
      <c r="S100" s="110"/>
      <c r="T100" s="51"/>
    </row>
    <row r="101" spans="1:20" s="25" customFormat="1" ht="51" x14ac:dyDescent="0.2">
      <c r="A101" s="27" t="s">
        <v>107923</v>
      </c>
      <c r="B101" s="18" t="s">
        <v>107924</v>
      </c>
      <c r="C101" s="44">
        <v>3</v>
      </c>
      <c r="D101" s="44">
        <v>6</v>
      </c>
      <c r="E101" s="44">
        <v>2</v>
      </c>
      <c r="F101" s="44">
        <v>1</v>
      </c>
      <c r="G101" s="44" t="s">
        <v>51</v>
      </c>
      <c r="H101" s="44">
        <v>0</v>
      </c>
      <c r="I101" s="43">
        <v>0</v>
      </c>
      <c r="J101" s="43">
        <v>0</v>
      </c>
      <c r="K101" s="44" t="s">
        <v>211</v>
      </c>
      <c r="L101" s="27">
        <v>0</v>
      </c>
      <c r="M101" s="44" t="s">
        <v>107788</v>
      </c>
      <c r="N101" s="44" t="s">
        <v>15</v>
      </c>
      <c r="O101" s="27" t="s">
        <v>107913</v>
      </c>
      <c r="P101" s="6" t="s">
        <v>107789</v>
      </c>
      <c r="Q101" s="39" t="s">
        <v>107790</v>
      </c>
      <c r="R101" s="23">
        <f t="shared" si="1"/>
        <v>93</v>
      </c>
      <c r="S101" s="112"/>
    </row>
    <row r="102" spans="1:20" s="25" customFormat="1" ht="25.5" x14ac:dyDescent="0.2">
      <c r="A102" s="24" t="s">
        <v>108249</v>
      </c>
      <c r="B102" s="22" t="s">
        <v>107925</v>
      </c>
      <c r="C102" s="44" t="s">
        <v>108171</v>
      </c>
      <c r="D102" s="44" t="s">
        <v>108171</v>
      </c>
      <c r="E102" s="44">
        <v>1</v>
      </c>
      <c r="F102" s="44">
        <v>1</v>
      </c>
      <c r="G102" s="45" t="s">
        <v>108247</v>
      </c>
      <c r="H102" s="44">
        <v>3</v>
      </c>
      <c r="I102" s="43">
        <v>5500000000</v>
      </c>
      <c r="J102" s="43">
        <v>5500000000</v>
      </c>
      <c r="K102" s="44" t="s">
        <v>211</v>
      </c>
      <c r="L102" s="27">
        <v>0</v>
      </c>
      <c r="M102" s="44" t="s">
        <v>107788</v>
      </c>
      <c r="N102" s="44" t="s">
        <v>15</v>
      </c>
      <c r="O102" s="27" t="s">
        <v>107913</v>
      </c>
      <c r="P102" s="6" t="s">
        <v>107789</v>
      </c>
      <c r="Q102" s="39" t="s">
        <v>107790</v>
      </c>
      <c r="R102" s="23">
        <f t="shared" si="1"/>
        <v>94</v>
      </c>
      <c r="S102" s="109"/>
    </row>
    <row r="103" spans="1:20" s="25" customFormat="1" ht="25.5" x14ac:dyDescent="0.2">
      <c r="A103" s="27" t="s">
        <v>108165</v>
      </c>
      <c r="B103" s="22" t="s">
        <v>108166</v>
      </c>
      <c r="C103" s="44" t="s">
        <v>108161</v>
      </c>
      <c r="D103" s="44" t="s">
        <v>108161</v>
      </c>
      <c r="E103" s="44" t="s">
        <v>108126</v>
      </c>
      <c r="F103" s="44" t="s">
        <v>108126</v>
      </c>
      <c r="G103" s="44" t="s">
        <v>65</v>
      </c>
      <c r="H103" s="44">
        <v>0</v>
      </c>
      <c r="I103" s="43">
        <v>0</v>
      </c>
      <c r="J103" s="43">
        <v>0</v>
      </c>
      <c r="K103" s="44" t="s">
        <v>211</v>
      </c>
      <c r="L103" s="27">
        <v>0</v>
      </c>
      <c r="M103" s="44" t="s">
        <v>107788</v>
      </c>
      <c r="N103" s="44" t="s">
        <v>15</v>
      </c>
      <c r="O103" s="27" t="s">
        <v>107913</v>
      </c>
      <c r="P103" s="6" t="s">
        <v>107789</v>
      </c>
      <c r="Q103" s="39" t="s">
        <v>107790</v>
      </c>
      <c r="R103" s="23">
        <f t="shared" si="1"/>
        <v>95</v>
      </c>
      <c r="S103" s="109"/>
    </row>
    <row r="104" spans="1:20" s="25" customFormat="1" ht="25.5" x14ac:dyDescent="0.2">
      <c r="A104" s="79">
        <v>43231513</v>
      </c>
      <c r="B104" s="25" t="s">
        <v>108223</v>
      </c>
      <c r="C104" s="44" t="s">
        <v>108171</v>
      </c>
      <c r="D104" s="44" t="s">
        <v>108171</v>
      </c>
      <c r="E104" s="44">
        <v>2</v>
      </c>
      <c r="F104" s="44">
        <v>1</v>
      </c>
      <c r="G104" s="44" t="s">
        <v>108247</v>
      </c>
      <c r="H104" s="44">
        <v>0</v>
      </c>
      <c r="I104" s="43">
        <v>50000000</v>
      </c>
      <c r="J104" s="43">
        <v>50000000</v>
      </c>
      <c r="K104" s="44" t="s">
        <v>211</v>
      </c>
      <c r="L104" s="27">
        <v>0</v>
      </c>
      <c r="M104" s="44" t="s">
        <v>107788</v>
      </c>
      <c r="N104" s="44" t="s">
        <v>15</v>
      </c>
      <c r="O104" s="27" t="s">
        <v>107920</v>
      </c>
      <c r="P104" s="6" t="s">
        <v>107789</v>
      </c>
      <c r="Q104" s="39" t="s">
        <v>107790</v>
      </c>
      <c r="R104" s="23">
        <f t="shared" si="1"/>
        <v>96</v>
      </c>
      <c r="S104" s="113"/>
    </row>
    <row r="105" spans="1:20" s="25" customFormat="1" ht="63.75" x14ac:dyDescent="0.2">
      <c r="A105" s="83" t="s">
        <v>108159</v>
      </c>
      <c r="B105" s="22" t="s">
        <v>108160</v>
      </c>
      <c r="C105" s="44" t="s">
        <v>108161</v>
      </c>
      <c r="D105" s="44" t="s">
        <v>108161</v>
      </c>
      <c r="E105" s="44" t="s">
        <v>108111</v>
      </c>
      <c r="F105" s="44">
        <v>1</v>
      </c>
      <c r="G105" s="44" t="s">
        <v>108144</v>
      </c>
      <c r="H105" s="44">
        <v>0</v>
      </c>
      <c r="I105" s="43">
        <v>4618582230</v>
      </c>
      <c r="J105" s="43">
        <f>I105</f>
        <v>4618582230</v>
      </c>
      <c r="K105" s="44" t="s">
        <v>217</v>
      </c>
      <c r="L105" s="27">
        <v>1</v>
      </c>
      <c r="M105" s="44" t="s">
        <v>107788</v>
      </c>
      <c r="N105" s="44" t="s">
        <v>15</v>
      </c>
      <c r="O105" s="27" t="s">
        <v>107920</v>
      </c>
      <c r="P105" s="6" t="s">
        <v>107789</v>
      </c>
      <c r="Q105" s="39" t="s">
        <v>107790</v>
      </c>
      <c r="R105" s="23">
        <f t="shared" si="1"/>
        <v>97</v>
      </c>
      <c r="S105" s="110"/>
      <c r="T105" s="51"/>
    </row>
    <row r="106" spans="1:20" s="25" customFormat="1" ht="25.5" x14ac:dyDescent="0.2">
      <c r="A106" s="83" t="s">
        <v>108162</v>
      </c>
      <c r="B106" s="18" t="s">
        <v>107926</v>
      </c>
      <c r="C106" s="44">
        <v>3</v>
      </c>
      <c r="D106" s="44">
        <v>4</v>
      </c>
      <c r="E106" s="44">
        <v>1</v>
      </c>
      <c r="F106" s="44">
        <v>1</v>
      </c>
      <c r="G106" s="44" t="s">
        <v>133</v>
      </c>
      <c r="H106" s="44">
        <v>0</v>
      </c>
      <c r="I106" s="43">
        <v>0</v>
      </c>
      <c r="J106" s="43">
        <v>0</v>
      </c>
      <c r="K106" s="44" t="s">
        <v>211</v>
      </c>
      <c r="L106" s="27">
        <v>0</v>
      </c>
      <c r="M106" s="44" t="s">
        <v>107788</v>
      </c>
      <c r="N106" s="44" t="s">
        <v>15</v>
      </c>
      <c r="O106" s="27" t="s">
        <v>107920</v>
      </c>
      <c r="P106" s="6" t="s">
        <v>107789</v>
      </c>
      <c r="Q106" s="39" t="s">
        <v>107790</v>
      </c>
      <c r="R106" s="23">
        <f t="shared" si="1"/>
        <v>98</v>
      </c>
      <c r="S106" s="109"/>
    </row>
    <row r="107" spans="1:20" ht="25.5" x14ac:dyDescent="0.2">
      <c r="A107" s="81">
        <v>81111805</v>
      </c>
      <c r="B107" s="82" t="s">
        <v>107927</v>
      </c>
      <c r="C107" s="44">
        <v>2</v>
      </c>
      <c r="D107" s="44">
        <v>4</v>
      </c>
      <c r="E107" s="44">
        <v>1</v>
      </c>
      <c r="F107" s="44">
        <v>1</v>
      </c>
      <c r="G107" s="44" t="s">
        <v>72</v>
      </c>
      <c r="H107" s="44">
        <v>0</v>
      </c>
      <c r="I107" s="43">
        <v>0</v>
      </c>
      <c r="J107" s="43">
        <v>0</v>
      </c>
      <c r="K107" s="44" t="s">
        <v>211</v>
      </c>
      <c r="L107" s="27">
        <v>0</v>
      </c>
      <c r="M107" s="44" t="s">
        <v>107788</v>
      </c>
      <c r="N107" s="44" t="s">
        <v>15</v>
      </c>
      <c r="O107" s="27" t="s">
        <v>107913</v>
      </c>
      <c r="P107" s="6" t="s">
        <v>107789</v>
      </c>
      <c r="Q107" s="39" t="s">
        <v>107790</v>
      </c>
      <c r="R107" s="23">
        <f t="shared" si="1"/>
        <v>99</v>
      </c>
      <c r="S107" s="112"/>
    </row>
    <row r="108" spans="1:20" ht="63.75" x14ac:dyDescent="0.2">
      <c r="A108" s="24" t="s">
        <v>107928</v>
      </c>
      <c r="B108" s="22" t="s">
        <v>108107</v>
      </c>
      <c r="C108" s="45" t="s">
        <v>108101</v>
      </c>
      <c r="D108" s="45" t="s">
        <v>108108</v>
      </c>
      <c r="E108" s="45" t="s">
        <v>108109</v>
      </c>
      <c r="F108" s="44">
        <v>1</v>
      </c>
      <c r="G108" s="44" t="s">
        <v>65</v>
      </c>
      <c r="H108" s="44">
        <v>0</v>
      </c>
      <c r="I108" s="43">
        <v>1000000000</v>
      </c>
      <c r="J108" s="43">
        <v>1000000000</v>
      </c>
      <c r="K108" s="44" t="s">
        <v>211</v>
      </c>
      <c r="L108" s="27">
        <v>0</v>
      </c>
      <c r="M108" s="44" t="s">
        <v>107788</v>
      </c>
      <c r="N108" s="44" t="s">
        <v>15</v>
      </c>
      <c r="O108" s="27" t="s">
        <v>107913</v>
      </c>
      <c r="P108" s="6" t="s">
        <v>107789</v>
      </c>
      <c r="Q108" s="39" t="s">
        <v>107790</v>
      </c>
      <c r="R108" s="23">
        <f t="shared" si="1"/>
        <v>100</v>
      </c>
      <c r="S108" s="114"/>
      <c r="T108" s="46"/>
    </row>
    <row r="109" spans="1:20" ht="28.5" customHeight="1" x14ac:dyDescent="0.2">
      <c r="A109" s="27" t="s">
        <v>107929</v>
      </c>
      <c r="B109" s="22" t="s">
        <v>108176</v>
      </c>
      <c r="C109" s="44">
        <v>2</v>
      </c>
      <c r="D109" s="44">
        <v>5</v>
      </c>
      <c r="E109" s="45" t="s">
        <v>108111</v>
      </c>
      <c r="F109" s="45" t="s">
        <v>108111</v>
      </c>
      <c r="G109" s="44" t="s">
        <v>65</v>
      </c>
      <c r="H109" s="44">
        <v>0</v>
      </c>
      <c r="I109" s="43">
        <v>1787334424</v>
      </c>
      <c r="J109" s="43">
        <f>I109</f>
        <v>1787334424</v>
      </c>
      <c r="K109" s="44" t="s">
        <v>211</v>
      </c>
      <c r="L109" s="27">
        <v>0</v>
      </c>
      <c r="M109" s="44" t="s">
        <v>107788</v>
      </c>
      <c r="N109" s="44" t="s">
        <v>15</v>
      </c>
      <c r="O109" s="27" t="s">
        <v>107913</v>
      </c>
      <c r="P109" s="6" t="s">
        <v>107789</v>
      </c>
      <c r="Q109" s="39" t="s">
        <v>107790</v>
      </c>
      <c r="R109" s="23">
        <f t="shared" si="1"/>
        <v>101</v>
      </c>
      <c r="S109" s="109"/>
      <c r="T109" s="51"/>
    </row>
    <row r="110" spans="1:20" ht="51" x14ac:dyDescent="0.2">
      <c r="A110" s="27" t="s">
        <v>107930</v>
      </c>
      <c r="B110" s="18" t="s">
        <v>107931</v>
      </c>
      <c r="C110" s="44">
        <v>1</v>
      </c>
      <c r="D110" s="44">
        <v>1</v>
      </c>
      <c r="E110" s="44">
        <v>1</v>
      </c>
      <c r="F110" s="44">
        <v>1</v>
      </c>
      <c r="G110" s="44" t="s">
        <v>140</v>
      </c>
      <c r="H110" s="44">
        <v>0</v>
      </c>
      <c r="I110" s="43">
        <v>323701218</v>
      </c>
      <c r="J110" s="43">
        <v>323701218</v>
      </c>
      <c r="K110" s="44" t="s">
        <v>211</v>
      </c>
      <c r="L110" s="27">
        <v>0</v>
      </c>
      <c r="M110" s="44" t="s">
        <v>107788</v>
      </c>
      <c r="N110" s="44" t="s">
        <v>15</v>
      </c>
      <c r="O110" s="27" t="s">
        <v>107913</v>
      </c>
      <c r="P110" s="6" t="s">
        <v>107789</v>
      </c>
      <c r="Q110" s="39" t="s">
        <v>107790</v>
      </c>
      <c r="R110" s="23">
        <f t="shared" si="1"/>
        <v>102</v>
      </c>
    </row>
    <row r="111" spans="1:20" ht="38.25" x14ac:dyDescent="0.2">
      <c r="A111" s="27">
        <v>81112210</v>
      </c>
      <c r="B111" s="22" t="s">
        <v>108177</v>
      </c>
      <c r="C111" s="44">
        <v>3</v>
      </c>
      <c r="D111" s="44">
        <v>4</v>
      </c>
      <c r="E111" s="44">
        <v>12</v>
      </c>
      <c r="F111" s="44">
        <v>1</v>
      </c>
      <c r="G111" s="44" t="s">
        <v>133</v>
      </c>
      <c r="H111" s="44">
        <v>0</v>
      </c>
      <c r="I111" s="43">
        <v>30659124</v>
      </c>
      <c r="J111" s="43">
        <f>I111</f>
        <v>30659124</v>
      </c>
      <c r="K111" s="44" t="s">
        <v>211</v>
      </c>
      <c r="L111" s="27">
        <v>0</v>
      </c>
      <c r="M111" s="44" t="s">
        <v>107788</v>
      </c>
      <c r="N111" s="44" t="s">
        <v>15</v>
      </c>
      <c r="O111" s="27" t="s">
        <v>107918</v>
      </c>
      <c r="P111" s="6" t="s">
        <v>107789</v>
      </c>
      <c r="Q111" s="39" t="s">
        <v>107790</v>
      </c>
      <c r="R111" s="23">
        <f t="shared" si="1"/>
        <v>103</v>
      </c>
      <c r="S111" s="109"/>
    </row>
    <row r="112" spans="1:20" s="25" customFormat="1" ht="38.25" x14ac:dyDescent="0.2">
      <c r="A112" s="27" t="s">
        <v>108154</v>
      </c>
      <c r="B112" s="22" t="s">
        <v>108155</v>
      </c>
      <c r="C112" s="44" t="s">
        <v>107854</v>
      </c>
      <c r="D112" s="44" t="s">
        <v>107854</v>
      </c>
      <c r="E112" s="44" t="s">
        <v>108143</v>
      </c>
      <c r="F112" s="44">
        <v>1</v>
      </c>
      <c r="G112" s="44" t="s">
        <v>108247</v>
      </c>
      <c r="H112" s="44">
        <v>0</v>
      </c>
      <c r="I112" s="43">
        <v>920000000</v>
      </c>
      <c r="J112" s="43">
        <f>I112</f>
        <v>920000000</v>
      </c>
      <c r="K112" s="44" t="s">
        <v>211</v>
      </c>
      <c r="L112" s="27">
        <v>0</v>
      </c>
      <c r="M112" s="44" t="s">
        <v>107788</v>
      </c>
      <c r="N112" s="44" t="s">
        <v>15</v>
      </c>
      <c r="O112" s="27" t="s">
        <v>107913</v>
      </c>
      <c r="P112" s="6" t="s">
        <v>107789</v>
      </c>
      <c r="Q112" s="39" t="s">
        <v>107790</v>
      </c>
      <c r="R112" s="23">
        <f t="shared" si="1"/>
        <v>104</v>
      </c>
      <c r="S112" s="110"/>
      <c r="T112" s="51"/>
    </row>
    <row r="113" spans="1:20" x14ac:dyDescent="0.2">
      <c r="A113" s="27">
        <v>81112202</v>
      </c>
      <c r="B113" s="18" t="s">
        <v>107932</v>
      </c>
      <c r="C113" s="44">
        <v>8</v>
      </c>
      <c r="D113" s="44">
        <v>10</v>
      </c>
      <c r="E113" s="44">
        <v>12</v>
      </c>
      <c r="F113" s="44">
        <v>1</v>
      </c>
      <c r="G113" s="44" t="s">
        <v>65</v>
      </c>
      <c r="H113" s="44">
        <v>0</v>
      </c>
      <c r="I113" s="43">
        <v>0</v>
      </c>
      <c r="J113" s="43">
        <v>0</v>
      </c>
      <c r="K113" s="44" t="s">
        <v>211</v>
      </c>
      <c r="L113" s="27">
        <v>0</v>
      </c>
      <c r="M113" s="44" t="s">
        <v>107788</v>
      </c>
      <c r="N113" s="44" t="s">
        <v>15</v>
      </c>
      <c r="O113" s="27" t="s">
        <v>107918</v>
      </c>
      <c r="P113" s="6" t="s">
        <v>107789</v>
      </c>
      <c r="Q113" s="39" t="s">
        <v>107790</v>
      </c>
      <c r="R113" s="23">
        <f t="shared" si="1"/>
        <v>105</v>
      </c>
      <c r="S113" s="112"/>
    </row>
    <row r="114" spans="1:20" s="25" customFormat="1" ht="63.75" x14ac:dyDescent="0.2">
      <c r="A114" s="17" t="s">
        <v>108178</v>
      </c>
      <c r="B114" s="22" t="s">
        <v>108179</v>
      </c>
      <c r="C114" s="45" t="s">
        <v>108101</v>
      </c>
      <c r="D114" s="45" t="s">
        <v>108101</v>
      </c>
      <c r="E114" s="45" t="s">
        <v>108122</v>
      </c>
      <c r="F114" s="45" t="s">
        <v>108122</v>
      </c>
      <c r="G114" s="44" t="s">
        <v>133</v>
      </c>
      <c r="H114" s="44">
        <v>0</v>
      </c>
      <c r="I114" s="43">
        <v>80000000</v>
      </c>
      <c r="J114" s="43">
        <f>I114</f>
        <v>80000000</v>
      </c>
      <c r="K114" s="44" t="s">
        <v>211</v>
      </c>
      <c r="L114" s="27">
        <v>0</v>
      </c>
      <c r="M114" s="44" t="s">
        <v>107788</v>
      </c>
      <c r="N114" s="44" t="s">
        <v>15</v>
      </c>
      <c r="O114" s="27" t="s">
        <v>107918</v>
      </c>
      <c r="P114" s="6" t="s">
        <v>107789</v>
      </c>
      <c r="Q114" s="39" t="s">
        <v>107790</v>
      </c>
      <c r="R114" s="23">
        <f t="shared" si="1"/>
        <v>106</v>
      </c>
      <c r="S114" s="110"/>
      <c r="T114" s="51"/>
    </row>
    <row r="115" spans="1:20" s="25" customFormat="1" ht="76.5" x14ac:dyDescent="0.2">
      <c r="A115" s="27" t="s">
        <v>108180</v>
      </c>
      <c r="B115" s="22" t="s">
        <v>108181</v>
      </c>
      <c r="C115" s="44">
        <v>4</v>
      </c>
      <c r="D115" s="44">
        <v>5</v>
      </c>
      <c r="E115" s="44">
        <v>6</v>
      </c>
      <c r="F115" s="44">
        <v>1</v>
      </c>
      <c r="G115" s="44" t="s">
        <v>133</v>
      </c>
      <c r="H115" s="44">
        <v>0</v>
      </c>
      <c r="I115" s="43">
        <v>90000000</v>
      </c>
      <c r="J115" s="43">
        <f>I115</f>
        <v>90000000</v>
      </c>
      <c r="K115" s="44" t="s">
        <v>211</v>
      </c>
      <c r="L115" s="27">
        <v>0</v>
      </c>
      <c r="M115" s="44" t="s">
        <v>107788</v>
      </c>
      <c r="N115" s="44" t="s">
        <v>15</v>
      </c>
      <c r="O115" s="27" t="s">
        <v>107918</v>
      </c>
      <c r="P115" s="6" t="s">
        <v>107789</v>
      </c>
      <c r="Q115" s="39" t="s">
        <v>107790</v>
      </c>
      <c r="R115" s="23">
        <f t="shared" si="1"/>
        <v>107</v>
      </c>
      <c r="S115" s="110"/>
      <c r="T115" s="51"/>
    </row>
    <row r="116" spans="1:20" s="25" customFormat="1" ht="89.25" x14ac:dyDescent="0.2">
      <c r="A116" s="27" t="s">
        <v>108180</v>
      </c>
      <c r="B116" s="22" t="s">
        <v>108182</v>
      </c>
      <c r="C116" s="45" t="s">
        <v>108101</v>
      </c>
      <c r="D116" s="44">
        <v>5</v>
      </c>
      <c r="E116" s="45" t="s">
        <v>108251</v>
      </c>
      <c r="F116" s="45" t="s">
        <v>108122</v>
      </c>
      <c r="G116" s="44" t="s">
        <v>133</v>
      </c>
      <c r="H116" s="44">
        <v>0</v>
      </c>
      <c r="I116" s="43">
        <v>90000000</v>
      </c>
      <c r="J116" s="43">
        <f>I116</f>
        <v>90000000</v>
      </c>
      <c r="K116" s="44" t="s">
        <v>211</v>
      </c>
      <c r="L116" s="27">
        <v>0</v>
      </c>
      <c r="M116" s="44" t="s">
        <v>107788</v>
      </c>
      <c r="N116" s="44" t="s">
        <v>15</v>
      </c>
      <c r="O116" s="27" t="s">
        <v>107918</v>
      </c>
      <c r="P116" s="6" t="s">
        <v>107789</v>
      </c>
      <c r="Q116" s="39" t="s">
        <v>107790</v>
      </c>
      <c r="R116" s="23">
        <f t="shared" si="1"/>
        <v>108</v>
      </c>
      <c r="S116" s="110"/>
      <c r="T116" s="84"/>
    </row>
    <row r="117" spans="1:20" ht="89.25" x14ac:dyDescent="0.2">
      <c r="A117" s="79" t="s">
        <v>108180</v>
      </c>
      <c r="B117" s="26" t="s">
        <v>108183</v>
      </c>
      <c r="C117" s="47">
        <v>1</v>
      </c>
      <c r="D117" s="47">
        <v>2</v>
      </c>
      <c r="E117" s="47">
        <v>10</v>
      </c>
      <c r="F117" s="47">
        <v>1</v>
      </c>
      <c r="G117" s="47" t="s">
        <v>133</v>
      </c>
      <c r="H117" s="47">
        <v>0</v>
      </c>
      <c r="I117" s="48">
        <v>105000000</v>
      </c>
      <c r="J117" s="48">
        <v>105000000</v>
      </c>
      <c r="K117" s="44" t="s">
        <v>211</v>
      </c>
      <c r="L117" s="27">
        <v>0</v>
      </c>
      <c r="M117" s="44" t="s">
        <v>107788</v>
      </c>
      <c r="N117" s="44" t="s">
        <v>15</v>
      </c>
      <c r="O117" s="27" t="s">
        <v>107913</v>
      </c>
      <c r="P117" s="6" t="s">
        <v>107789</v>
      </c>
      <c r="Q117" s="39" t="s">
        <v>107790</v>
      </c>
      <c r="R117" s="23">
        <f t="shared" si="1"/>
        <v>109</v>
      </c>
      <c r="S117" s="110"/>
    </row>
    <row r="118" spans="1:20" s="25" customFormat="1" ht="102" x14ac:dyDescent="0.2">
      <c r="A118" s="27" t="s">
        <v>108180</v>
      </c>
      <c r="B118" s="22" t="s">
        <v>108184</v>
      </c>
      <c r="C118" s="44" t="s">
        <v>107860</v>
      </c>
      <c r="D118" s="44" t="s">
        <v>107860</v>
      </c>
      <c r="E118" s="45" t="s">
        <v>108111</v>
      </c>
      <c r="F118" s="45" t="s">
        <v>108122</v>
      </c>
      <c r="G118" s="44" t="s">
        <v>108096</v>
      </c>
      <c r="H118" s="44">
        <v>0</v>
      </c>
      <c r="I118" s="43">
        <v>54000000</v>
      </c>
      <c r="J118" s="43">
        <f>I118</f>
        <v>54000000</v>
      </c>
      <c r="K118" s="44" t="s">
        <v>211</v>
      </c>
      <c r="L118" s="27">
        <v>0</v>
      </c>
      <c r="M118" s="44" t="s">
        <v>107788</v>
      </c>
      <c r="N118" s="44" t="s">
        <v>15</v>
      </c>
      <c r="O118" s="27" t="s">
        <v>107918</v>
      </c>
      <c r="P118" s="6" t="s">
        <v>107789</v>
      </c>
      <c r="Q118" s="39" t="s">
        <v>107790</v>
      </c>
      <c r="R118" s="23">
        <f t="shared" si="1"/>
        <v>110</v>
      </c>
      <c r="S118" s="109"/>
    </row>
    <row r="119" spans="1:20" s="25" customFormat="1" ht="76.5" x14ac:dyDescent="0.2">
      <c r="A119" s="27" t="s">
        <v>108180</v>
      </c>
      <c r="B119" s="22" t="s">
        <v>108185</v>
      </c>
      <c r="C119" s="44">
        <v>2</v>
      </c>
      <c r="D119" s="44">
        <v>3</v>
      </c>
      <c r="E119" s="44">
        <v>8</v>
      </c>
      <c r="F119" s="44">
        <v>1</v>
      </c>
      <c r="G119" s="44" t="s">
        <v>133</v>
      </c>
      <c r="H119" s="44">
        <v>0</v>
      </c>
      <c r="I119" s="43">
        <v>50000000</v>
      </c>
      <c r="J119" s="43">
        <v>50000000</v>
      </c>
      <c r="K119" s="44" t="s">
        <v>211</v>
      </c>
      <c r="L119" s="27">
        <v>0</v>
      </c>
      <c r="M119" s="44" t="s">
        <v>107788</v>
      </c>
      <c r="N119" s="44" t="s">
        <v>15</v>
      </c>
      <c r="O119" s="27" t="s">
        <v>107918</v>
      </c>
      <c r="P119" s="6" t="s">
        <v>107789</v>
      </c>
      <c r="Q119" s="39" t="s">
        <v>107790</v>
      </c>
      <c r="R119" s="23">
        <f t="shared" si="1"/>
        <v>111</v>
      </c>
      <c r="S119" s="110"/>
      <c r="T119" s="51"/>
    </row>
    <row r="120" spans="1:20" ht="38.25" x14ac:dyDescent="0.2">
      <c r="A120" s="27" t="s">
        <v>107933</v>
      </c>
      <c r="B120" s="18" t="s">
        <v>107934</v>
      </c>
      <c r="C120" s="44">
        <v>3</v>
      </c>
      <c r="D120" s="44">
        <v>5</v>
      </c>
      <c r="E120" s="44">
        <v>6</v>
      </c>
      <c r="F120" s="44">
        <v>1</v>
      </c>
      <c r="G120" s="44" t="s">
        <v>65</v>
      </c>
      <c r="H120" s="44">
        <v>0</v>
      </c>
      <c r="I120" s="43">
        <v>0</v>
      </c>
      <c r="J120" s="43">
        <v>0</v>
      </c>
      <c r="K120" s="44" t="s">
        <v>211</v>
      </c>
      <c r="L120" s="27">
        <v>0</v>
      </c>
      <c r="M120" s="44" t="s">
        <v>107788</v>
      </c>
      <c r="N120" s="44" t="s">
        <v>15</v>
      </c>
      <c r="O120" s="27" t="s">
        <v>107913</v>
      </c>
      <c r="P120" s="6" t="s">
        <v>107789</v>
      </c>
      <c r="Q120" s="39" t="s">
        <v>107790</v>
      </c>
      <c r="R120" s="23">
        <f t="shared" si="1"/>
        <v>112</v>
      </c>
      <c r="S120" s="112"/>
    </row>
    <row r="121" spans="1:20" ht="38.25" x14ac:dyDescent="0.2">
      <c r="A121" s="27">
        <v>72151514</v>
      </c>
      <c r="B121" s="22" t="s">
        <v>108146</v>
      </c>
      <c r="C121" s="44" t="s">
        <v>107854</v>
      </c>
      <c r="D121" s="44">
        <v>4</v>
      </c>
      <c r="E121" s="44" t="s">
        <v>108143</v>
      </c>
      <c r="F121" s="44">
        <v>1</v>
      </c>
      <c r="G121" s="44" t="s">
        <v>65</v>
      </c>
      <c r="H121" s="44">
        <v>0</v>
      </c>
      <c r="I121" s="43">
        <v>236400000</v>
      </c>
      <c r="J121" s="43">
        <f>I121</f>
        <v>236400000</v>
      </c>
      <c r="K121" s="44" t="s">
        <v>211</v>
      </c>
      <c r="L121" s="27">
        <v>0</v>
      </c>
      <c r="M121" s="44" t="s">
        <v>107788</v>
      </c>
      <c r="N121" s="44" t="s">
        <v>15</v>
      </c>
      <c r="O121" s="27" t="s">
        <v>107913</v>
      </c>
      <c r="P121" s="6" t="s">
        <v>107789</v>
      </c>
      <c r="Q121" s="39" t="s">
        <v>107790</v>
      </c>
      <c r="R121" s="23">
        <f t="shared" si="1"/>
        <v>113</v>
      </c>
      <c r="S121" s="110"/>
      <c r="T121" s="43"/>
    </row>
    <row r="122" spans="1:20" ht="38.25" x14ac:dyDescent="0.2">
      <c r="A122" s="27">
        <v>26111707</v>
      </c>
      <c r="B122" s="18" t="s">
        <v>107935</v>
      </c>
      <c r="C122" s="44" t="s">
        <v>107854</v>
      </c>
      <c r="D122" s="44">
        <v>4</v>
      </c>
      <c r="E122" s="44" t="s">
        <v>108143</v>
      </c>
      <c r="F122" s="44">
        <v>1</v>
      </c>
      <c r="G122" s="44" t="s">
        <v>65</v>
      </c>
      <c r="H122" s="44">
        <v>0</v>
      </c>
      <c r="I122" s="43">
        <v>0</v>
      </c>
      <c r="J122" s="43">
        <v>0</v>
      </c>
      <c r="K122" s="44" t="s">
        <v>211</v>
      </c>
      <c r="L122" s="27">
        <v>0</v>
      </c>
      <c r="M122" s="44" t="s">
        <v>107788</v>
      </c>
      <c r="N122" s="44" t="s">
        <v>15</v>
      </c>
      <c r="O122" s="27" t="s">
        <v>107913</v>
      </c>
      <c r="P122" s="6" t="s">
        <v>107789</v>
      </c>
      <c r="Q122" s="39" t="s">
        <v>107790</v>
      </c>
      <c r="R122" s="23">
        <f t="shared" si="1"/>
        <v>114</v>
      </c>
      <c r="S122" s="109"/>
    </row>
    <row r="123" spans="1:20" ht="25.5" customHeight="1" x14ac:dyDescent="0.2">
      <c r="A123" s="27">
        <v>81112105</v>
      </c>
      <c r="B123" s="26" t="s">
        <v>108147</v>
      </c>
      <c r="C123" s="44">
        <v>2</v>
      </c>
      <c r="D123" s="44">
        <v>3</v>
      </c>
      <c r="E123" s="44">
        <v>1</v>
      </c>
      <c r="F123" s="44">
        <v>1</v>
      </c>
      <c r="G123" s="44" t="s">
        <v>72</v>
      </c>
      <c r="H123" s="44">
        <v>0</v>
      </c>
      <c r="I123" s="43">
        <v>0</v>
      </c>
      <c r="J123" s="43">
        <v>0</v>
      </c>
      <c r="K123" s="44" t="s">
        <v>211</v>
      </c>
      <c r="L123" s="27">
        <v>0</v>
      </c>
      <c r="M123" s="44" t="s">
        <v>107788</v>
      </c>
      <c r="N123" s="44" t="s">
        <v>15</v>
      </c>
      <c r="O123" s="27" t="s">
        <v>107913</v>
      </c>
      <c r="P123" s="6" t="s">
        <v>107789</v>
      </c>
      <c r="Q123" s="39" t="s">
        <v>107790</v>
      </c>
      <c r="R123" s="23">
        <f t="shared" si="1"/>
        <v>115</v>
      </c>
      <c r="S123" s="114"/>
    </row>
    <row r="124" spans="1:20" x14ac:dyDescent="0.2">
      <c r="A124" s="27">
        <v>43233201</v>
      </c>
      <c r="B124" s="18" t="s">
        <v>107936</v>
      </c>
      <c r="C124" s="44">
        <v>3</v>
      </c>
      <c r="D124" s="44">
        <v>5</v>
      </c>
      <c r="E124" s="44">
        <v>2</v>
      </c>
      <c r="F124" s="44">
        <v>1</v>
      </c>
      <c r="G124" s="44" t="s">
        <v>65</v>
      </c>
      <c r="H124" s="44">
        <v>0</v>
      </c>
      <c r="I124" s="43">
        <v>0</v>
      </c>
      <c r="J124" s="43">
        <v>0</v>
      </c>
      <c r="K124" s="44" t="s">
        <v>211</v>
      </c>
      <c r="L124" s="27">
        <v>0</v>
      </c>
      <c r="M124" s="44" t="s">
        <v>107788</v>
      </c>
      <c r="N124" s="44" t="s">
        <v>15</v>
      </c>
      <c r="O124" s="27" t="s">
        <v>107913</v>
      </c>
      <c r="P124" s="6" t="s">
        <v>107789</v>
      </c>
      <c r="Q124" s="39" t="s">
        <v>107790</v>
      </c>
      <c r="R124" s="23">
        <f t="shared" si="1"/>
        <v>116</v>
      </c>
      <c r="S124" s="112"/>
    </row>
    <row r="125" spans="1:20" ht="25.5" x14ac:dyDescent="0.2">
      <c r="A125" s="27">
        <v>78141902</v>
      </c>
      <c r="B125" s="22" t="s">
        <v>108148</v>
      </c>
      <c r="C125" s="44">
        <v>2</v>
      </c>
      <c r="D125" s="44">
        <v>4</v>
      </c>
      <c r="E125" s="44">
        <v>8</v>
      </c>
      <c r="F125" s="44">
        <v>1</v>
      </c>
      <c r="G125" s="44" t="s">
        <v>72</v>
      </c>
      <c r="H125" s="44">
        <v>0</v>
      </c>
      <c r="I125" s="43">
        <v>15600000</v>
      </c>
      <c r="J125" s="43">
        <v>15600000</v>
      </c>
      <c r="K125" s="44" t="s">
        <v>211</v>
      </c>
      <c r="L125" s="27">
        <v>0</v>
      </c>
      <c r="M125" s="44" t="s">
        <v>107788</v>
      </c>
      <c r="N125" s="44" t="s">
        <v>15</v>
      </c>
      <c r="O125" s="27" t="s">
        <v>107913</v>
      </c>
      <c r="P125" s="6" t="s">
        <v>107789</v>
      </c>
      <c r="Q125" s="39" t="s">
        <v>107790</v>
      </c>
      <c r="R125" s="23">
        <f t="shared" si="1"/>
        <v>117</v>
      </c>
      <c r="S125" s="114"/>
    </row>
    <row r="126" spans="1:20" ht="25.5" x14ac:dyDescent="0.2">
      <c r="A126" s="27">
        <v>81112100</v>
      </c>
      <c r="B126" s="22" t="s">
        <v>108149</v>
      </c>
      <c r="C126" s="44">
        <v>1</v>
      </c>
      <c r="D126" s="44">
        <v>2</v>
      </c>
      <c r="E126" s="44">
        <v>12</v>
      </c>
      <c r="F126" s="44">
        <v>1</v>
      </c>
      <c r="G126" s="44" t="s">
        <v>133</v>
      </c>
      <c r="H126" s="44">
        <v>0</v>
      </c>
      <c r="I126" s="43">
        <v>3120000</v>
      </c>
      <c r="J126" s="43">
        <v>3120000</v>
      </c>
      <c r="K126" s="44" t="s">
        <v>211</v>
      </c>
      <c r="L126" s="27">
        <v>0</v>
      </c>
      <c r="M126" s="44" t="s">
        <v>107788</v>
      </c>
      <c r="N126" s="44" t="s">
        <v>15</v>
      </c>
      <c r="O126" s="27" t="s">
        <v>107913</v>
      </c>
      <c r="P126" s="6" t="s">
        <v>107789</v>
      </c>
      <c r="Q126" s="39" t="s">
        <v>107790</v>
      </c>
      <c r="R126" s="23">
        <f t="shared" si="1"/>
        <v>118</v>
      </c>
      <c r="S126" s="114"/>
    </row>
    <row r="127" spans="1:20" s="25" customFormat="1" ht="61.5" customHeight="1" x14ac:dyDescent="0.2">
      <c r="A127" s="24" t="s">
        <v>108128</v>
      </c>
      <c r="B127" s="22" t="s">
        <v>108115</v>
      </c>
      <c r="C127" s="44" t="s">
        <v>107854</v>
      </c>
      <c r="D127" s="44" t="s">
        <v>107854</v>
      </c>
      <c r="E127" s="44" t="s">
        <v>108143</v>
      </c>
      <c r="F127" s="44">
        <v>1</v>
      </c>
      <c r="G127" s="44" t="s">
        <v>133</v>
      </c>
      <c r="H127" s="44">
        <v>0</v>
      </c>
      <c r="I127" s="43">
        <v>220000000</v>
      </c>
      <c r="J127" s="43">
        <f>I127</f>
        <v>220000000</v>
      </c>
      <c r="K127" s="44" t="s">
        <v>211</v>
      </c>
      <c r="L127" s="27">
        <v>0</v>
      </c>
      <c r="M127" s="44" t="s">
        <v>107788</v>
      </c>
      <c r="N127" s="44" t="s">
        <v>15</v>
      </c>
      <c r="O127" s="27" t="s">
        <v>107918</v>
      </c>
      <c r="P127" s="6" t="s">
        <v>107789</v>
      </c>
      <c r="Q127" s="39" t="s">
        <v>107790</v>
      </c>
      <c r="R127" s="23">
        <f t="shared" si="1"/>
        <v>119</v>
      </c>
      <c r="S127" s="109"/>
    </row>
    <row r="128" spans="1:20" ht="76.5" x14ac:dyDescent="0.2">
      <c r="A128" s="27">
        <v>81112204</v>
      </c>
      <c r="B128" s="22" t="s">
        <v>108113</v>
      </c>
      <c r="C128" s="45" t="s">
        <v>108118</v>
      </c>
      <c r="D128" s="44" t="s">
        <v>108118</v>
      </c>
      <c r="E128" s="45" t="s">
        <v>108143</v>
      </c>
      <c r="F128" s="44">
        <v>1</v>
      </c>
      <c r="G128" s="44" t="s">
        <v>133</v>
      </c>
      <c r="H128" s="44">
        <v>0</v>
      </c>
      <c r="I128" s="43">
        <v>275000000</v>
      </c>
      <c r="J128" s="43">
        <f>I128</f>
        <v>275000000</v>
      </c>
      <c r="K128" s="44" t="s">
        <v>211</v>
      </c>
      <c r="L128" s="27">
        <v>0</v>
      </c>
      <c r="M128" s="44" t="s">
        <v>107788</v>
      </c>
      <c r="N128" s="44" t="s">
        <v>15</v>
      </c>
      <c r="O128" s="27" t="s">
        <v>107918</v>
      </c>
      <c r="P128" s="6" t="s">
        <v>107789</v>
      </c>
      <c r="Q128" s="39" t="s">
        <v>107790</v>
      </c>
      <c r="R128" s="23">
        <f t="shared" si="1"/>
        <v>120</v>
      </c>
      <c r="S128" s="109"/>
      <c r="T128" s="43"/>
    </row>
    <row r="129" spans="1:20" ht="51" x14ac:dyDescent="0.2">
      <c r="A129" s="27">
        <v>81112204</v>
      </c>
      <c r="B129" s="26" t="s">
        <v>108157</v>
      </c>
      <c r="C129" s="44">
        <v>1</v>
      </c>
      <c r="D129" s="44">
        <v>2</v>
      </c>
      <c r="E129" s="44">
        <v>12</v>
      </c>
      <c r="F129" s="44">
        <v>1</v>
      </c>
      <c r="G129" s="44" t="s">
        <v>133</v>
      </c>
      <c r="H129" s="44">
        <v>0</v>
      </c>
      <c r="I129" s="43">
        <v>780000000</v>
      </c>
      <c r="J129" s="43">
        <f>I129</f>
        <v>780000000</v>
      </c>
      <c r="K129" s="44" t="s">
        <v>211</v>
      </c>
      <c r="L129" s="27">
        <v>0</v>
      </c>
      <c r="M129" s="44" t="s">
        <v>107788</v>
      </c>
      <c r="N129" s="44" t="s">
        <v>15</v>
      </c>
      <c r="O129" s="27" t="s">
        <v>107918</v>
      </c>
      <c r="P129" s="6" t="s">
        <v>107789</v>
      </c>
      <c r="Q129" s="39" t="s">
        <v>107790</v>
      </c>
      <c r="R129" s="23">
        <f t="shared" si="1"/>
        <v>121</v>
      </c>
      <c r="S129" s="114"/>
      <c r="T129" s="43"/>
    </row>
    <row r="130" spans="1:20" ht="38.25" x14ac:dyDescent="0.2">
      <c r="A130" s="27" t="s">
        <v>107937</v>
      </c>
      <c r="B130" s="22" t="s">
        <v>108150</v>
      </c>
      <c r="C130" s="44">
        <v>3</v>
      </c>
      <c r="D130" s="44">
        <v>7</v>
      </c>
      <c r="E130" s="44">
        <v>3</v>
      </c>
      <c r="F130" s="44">
        <v>1</v>
      </c>
      <c r="G130" s="44" t="s">
        <v>65</v>
      </c>
      <c r="H130" s="44">
        <v>0</v>
      </c>
      <c r="I130" s="43">
        <v>0</v>
      </c>
      <c r="J130" s="43">
        <v>0</v>
      </c>
      <c r="K130" s="44" t="s">
        <v>211</v>
      </c>
      <c r="L130" s="27">
        <v>0</v>
      </c>
      <c r="M130" s="44" t="s">
        <v>107788</v>
      </c>
      <c r="N130" s="44" t="s">
        <v>15</v>
      </c>
      <c r="O130" s="27" t="s">
        <v>107913</v>
      </c>
      <c r="P130" s="6" t="s">
        <v>107789</v>
      </c>
      <c r="Q130" s="39" t="s">
        <v>107790</v>
      </c>
      <c r="R130" s="23">
        <f t="shared" si="1"/>
        <v>122</v>
      </c>
      <c r="S130" s="114"/>
      <c r="T130" s="43"/>
    </row>
    <row r="131" spans="1:20" ht="51" x14ac:dyDescent="0.2">
      <c r="A131" s="27">
        <v>81112204</v>
      </c>
      <c r="B131" s="18" t="s">
        <v>107938</v>
      </c>
      <c r="C131" s="44">
        <v>1</v>
      </c>
      <c r="D131" s="44">
        <v>2</v>
      </c>
      <c r="E131" s="44">
        <v>12</v>
      </c>
      <c r="F131" s="44">
        <v>1</v>
      </c>
      <c r="G131" s="44" t="s">
        <v>133</v>
      </c>
      <c r="H131" s="44">
        <v>0</v>
      </c>
      <c r="I131" s="43">
        <v>0</v>
      </c>
      <c r="J131" s="43">
        <v>0</v>
      </c>
      <c r="K131" s="44" t="s">
        <v>211</v>
      </c>
      <c r="L131" s="27">
        <v>0</v>
      </c>
      <c r="M131" s="44" t="s">
        <v>107788</v>
      </c>
      <c r="N131" s="44" t="s">
        <v>15</v>
      </c>
      <c r="O131" s="27" t="s">
        <v>107918</v>
      </c>
      <c r="P131" s="6" t="s">
        <v>107789</v>
      </c>
      <c r="Q131" s="39" t="s">
        <v>107790</v>
      </c>
      <c r="R131" s="23">
        <f t="shared" si="1"/>
        <v>123</v>
      </c>
      <c r="S131" s="109"/>
      <c r="T131" s="25"/>
    </row>
    <row r="132" spans="1:20" ht="38.25" x14ac:dyDescent="0.2">
      <c r="A132" s="27">
        <v>81112204</v>
      </c>
      <c r="B132" s="26" t="s">
        <v>108151</v>
      </c>
      <c r="C132" s="44">
        <v>1</v>
      </c>
      <c r="D132" s="44">
        <v>2</v>
      </c>
      <c r="E132" s="44">
        <v>12</v>
      </c>
      <c r="F132" s="44">
        <v>1</v>
      </c>
      <c r="G132" s="44" t="s">
        <v>133</v>
      </c>
      <c r="H132" s="44">
        <v>0</v>
      </c>
      <c r="I132" s="43">
        <v>210000000</v>
      </c>
      <c r="J132" s="43">
        <f>I132</f>
        <v>210000000</v>
      </c>
      <c r="K132" s="44" t="s">
        <v>211</v>
      </c>
      <c r="L132" s="27">
        <v>0</v>
      </c>
      <c r="M132" s="44" t="s">
        <v>107788</v>
      </c>
      <c r="N132" s="44" t="s">
        <v>15</v>
      </c>
      <c r="O132" s="27" t="s">
        <v>107918</v>
      </c>
      <c r="P132" s="6" t="s">
        <v>107789</v>
      </c>
      <c r="Q132" s="39" t="s">
        <v>107790</v>
      </c>
      <c r="R132" s="23">
        <f t="shared" si="1"/>
        <v>124</v>
      </c>
      <c r="S132" s="114"/>
      <c r="T132" s="43"/>
    </row>
    <row r="133" spans="1:20" ht="38.25" x14ac:dyDescent="0.2">
      <c r="A133" s="27" t="s">
        <v>108152</v>
      </c>
      <c r="B133" s="22" t="s">
        <v>108262</v>
      </c>
      <c r="C133" s="45" t="s">
        <v>108263</v>
      </c>
      <c r="D133" s="45" t="s">
        <v>108263</v>
      </c>
      <c r="E133" s="45" t="s">
        <v>108264</v>
      </c>
      <c r="F133" s="44">
        <v>1</v>
      </c>
      <c r="G133" s="44" t="s">
        <v>140</v>
      </c>
      <c r="H133" s="44">
        <v>0</v>
      </c>
      <c r="I133" s="43">
        <v>1671788739</v>
      </c>
      <c r="J133" s="43">
        <v>3617010985</v>
      </c>
      <c r="K133" s="44" t="s">
        <v>217</v>
      </c>
      <c r="L133" s="27">
        <v>1</v>
      </c>
      <c r="M133" s="44" t="s">
        <v>107788</v>
      </c>
      <c r="N133" s="44" t="s">
        <v>15</v>
      </c>
      <c r="O133" s="27" t="s">
        <v>107913</v>
      </c>
      <c r="P133" s="6" t="s">
        <v>107789</v>
      </c>
      <c r="Q133" s="39" t="s">
        <v>107790</v>
      </c>
      <c r="R133" s="23">
        <f t="shared" si="1"/>
        <v>125</v>
      </c>
      <c r="S133" s="109"/>
    </row>
    <row r="134" spans="1:20" ht="63.75" x14ac:dyDescent="0.2">
      <c r="A134" s="27">
        <v>81112204</v>
      </c>
      <c r="B134" s="18" t="s">
        <v>107939</v>
      </c>
      <c r="C134" s="44">
        <v>1</v>
      </c>
      <c r="D134" s="44">
        <v>2</v>
      </c>
      <c r="E134" s="44">
        <v>12</v>
      </c>
      <c r="F134" s="44">
        <v>1</v>
      </c>
      <c r="G134" s="44" t="s">
        <v>133</v>
      </c>
      <c r="H134" s="44">
        <v>0</v>
      </c>
      <c r="I134" s="43">
        <v>0</v>
      </c>
      <c r="J134" s="43">
        <v>0</v>
      </c>
      <c r="K134" s="44" t="s">
        <v>211</v>
      </c>
      <c r="L134" s="27">
        <v>0</v>
      </c>
      <c r="M134" s="44" t="s">
        <v>107788</v>
      </c>
      <c r="N134" s="44" t="s">
        <v>15</v>
      </c>
      <c r="O134" s="27" t="s">
        <v>107918</v>
      </c>
      <c r="P134" s="6" t="s">
        <v>107789</v>
      </c>
      <c r="Q134" s="39" t="s">
        <v>107790</v>
      </c>
      <c r="R134" s="23">
        <f t="shared" si="1"/>
        <v>126</v>
      </c>
      <c r="S134" s="112"/>
    </row>
    <row r="135" spans="1:20" ht="51" x14ac:dyDescent="0.2">
      <c r="A135" s="27">
        <v>81112210</v>
      </c>
      <c r="B135" s="22" t="s">
        <v>108153</v>
      </c>
      <c r="C135" s="44" t="s">
        <v>107854</v>
      </c>
      <c r="D135" s="44" t="s">
        <v>107854</v>
      </c>
      <c r="E135" s="44" t="s">
        <v>108143</v>
      </c>
      <c r="F135" s="44">
        <v>1</v>
      </c>
      <c r="G135" s="44" t="s">
        <v>133</v>
      </c>
      <c r="H135" s="44">
        <v>0</v>
      </c>
      <c r="I135" s="43">
        <v>0</v>
      </c>
      <c r="J135" s="43">
        <v>0</v>
      </c>
      <c r="K135" s="44" t="s">
        <v>211</v>
      </c>
      <c r="L135" s="27">
        <v>0</v>
      </c>
      <c r="M135" s="44" t="s">
        <v>107788</v>
      </c>
      <c r="N135" s="44" t="s">
        <v>15</v>
      </c>
      <c r="O135" s="27" t="s">
        <v>107918</v>
      </c>
      <c r="P135" s="6" t="s">
        <v>107789</v>
      </c>
      <c r="Q135" s="39" t="s">
        <v>107790</v>
      </c>
      <c r="R135" s="23">
        <f t="shared" si="1"/>
        <v>127</v>
      </c>
      <c r="S135" s="115"/>
    </row>
    <row r="136" spans="1:20" ht="25.5" x14ac:dyDescent="0.2">
      <c r="A136" s="27" t="s">
        <v>107940</v>
      </c>
      <c r="B136" s="18" t="s">
        <v>107941</v>
      </c>
      <c r="C136" s="44">
        <v>1</v>
      </c>
      <c r="D136" s="44">
        <v>2</v>
      </c>
      <c r="E136" s="44">
        <v>1</v>
      </c>
      <c r="F136" s="44">
        <v>1</v>
      </c>
      <c r="G136" s="44" t="s">
        <v>140</v>
      </c>
      <c r="H136" s="44">
        <v>0</v>
      </c>
      <c r="I136" s="43">
        <v>0</v>
      </c>
      <c r="J136" s="43">
        <v>0</v>
      </c>
      <c r="K136" s="44" t="s">
        <v>211</v>
      </c>
      <c r="L136" s="27">
        <v>0</v>
      </c>
      <c r="M136" s="44" t="s">
        <v>107788</v>
      </c>
      <c r="N136" s="44" t="s">
        <v>15</v>
      </c>
      <c r="O136" s="27" t="s">
        <v>107920</v>
      </c>
      <c r="P136" s="6" t="s">
        <v>107789</v>
      </c>
      <c r="Q136" s="39" t="s">
        <v>107790</v>
      </c>
      <c r="R136" s="23">
        <f t="shared" si="1"/>
        <v>128</v>
      </c>
      <c r="S136" s="109"/>
    </row>
    <row r="137" spans="1:20" x14ac:dyDescent="0.2">
      <c r="A137" s="27">
        <v>81112200</v>
      </c>
      <c r="B137" s="18" t="s">
        <v>107942</v>
      </c>
      <c r="C137" s="44">
        <v>4</v>
      </c>
      <c r="D137" s="44">
        <v>6</v>
      </c>
      <c r="E137" s="44">
        <v>2</v>
      </c>
      <c r="F137" s="44">
        <v>1</v>
      </c>
      <c r="G137" s="44" t="s">
        <v>51</v>
      </c>
      <c r="H137" s="44">
        <v>0</v>
      </c>
      <c r="I137" s="43">
        <v>0</v>
      </c>
      <c r="J137" s="43">
        <v>0</v>
      </c>
      <c r="K137" s="44" t="s">
        <v>211</v>
      </c>
      <c r="L137" s="27">
        <v>0</v>
      </c>
      <c r="M137" s="44" t="s">
        <v>107788</v>
      </c>
      <c r="N137" s="44" t="s">
        <v>15</v>
      </c>
      <c r="O137" s="27" t="s">
        <v>107920</v>
      </c>
      <c r="P137" s="6" t="s">
        <v>107789</v>
      </c>
      <c r="Q137" s="39" t="s">
        <v>107790</v>
      </c>
      <c r="R137" s="23">
        <f t="shared" si="1"/>
        <v>129</v>
      </c>
      <c r="S137" s="109"/>
    </row>
    <row r="138" spans="1:20" x14ac:dyDescent="0.2">
      <c r="A138" s="27">
        <v>81112200</v>
      </c>
      <c r="B138" s="18" t="s">
        <v>107943</v>
      </c>
      <c r="C138" s="44">
        <v>4</v>
      </c>
      <c r="D138" s="44">
        <v>7</v>
      </c>
      <c r="E138" s="44">
        <v>2</v>
      </c>
      <c r="F138" s="44">
        <v>1</v>
      </c>
      <c r="G138" s="44" t="s">
        <v>51</v>
      </c>
      <c r="H138" s="44">
        <v>0</v>
      </c>
      <c r="I138" s="43">
        <v>0</v>
      </c>
      <c r="J138" s="43">
        <v>0</v>
      </c>
      <c r="K138" s="44" t="s">
        <v>211</v>
      </c>
      <c r="L138" s="27">
        <v>0</v>
      </c>
      <c r="M138" s="44" t="s">
        <v>107788</v>
      </c>
      <c r="N138" s="44" t="s">
        <v>15</v>
      </c>
      <c r="O138" s="27" t="s">
        <v>107920</v>
      </c>
      <c r="P138" s="6" t="s">
        <v>107789</v>
      </c>
      <c r="Q138" s="39" t="s">
        <v>107790</v>
      </c>
      <c r="R138" s="23">
        <f t="shared" si="1"/>
        <v>130</v>
      </c>
      <c r="S138" s="109"/>
    </row>
    <row r="139" spans="1:20" ht="25.5" x14ac:dyDescent="0.2">
      <c r="A139" s="27" t="s">
        <v>107944</v>
      </c>
      <c r="B139" s="18" t="s">
        <v>107945</v>
      </c>
      <c r="C139" s="44">
        <v>2</v>
      </c>
      <c r="D139" s="44">
        <v>2</v>
      </c>
      <c r="E139" s="44">
        <v>31</v>
      </c>
      <c r="F139" s="44">
        <v>1</v>
      </c>
      <c r="G139" s="44" t="s">
        <v>133</v>
      </c>
      <c r="H139" s="44">
        <v>0</v>
      </c>
      <c r="I139" s="43">
        <v>1361785000</v>
      </c>
      <c r="J139" s="43">
        <v>1361785000</v>
      </c>
      <c r="K139" s="44" t="s">
        <v>211</v>
      </c>
      <c r="L139" s="27">
        <v>0</v>
      </c>
      <c r="M139" s="44" t="s">
        <v>107788</v>
      </c>
      <c r="N139" s="44" t="s">
        <v>15</v>
      </c>
      <c r="O139" s="27" t="s">
        <v>107952</v>
      </c>
      <c r="P139" s="6" t="s">
        <v>107789</v>
      </c>
      <c r="Q139" s="39" t="s">
        <v>107790</v>
      </c>
      <c r="R139" s="23">
        <f t="shared" ref="R139:R202" si="2">R138+1</f>
        <v>131</v>
      </c>
    </row>
    <row r="140" spans="1:20" ht="25.5" x14ac:dyDescent="0.2">
      <c r="A140" s="27" t="s">
        <v>51334</v>
      </c>
      <c r="B140" s="18" t="s">
        <v>107946</v>
      </c>
      <c r="C140" s="44">
        <v>2</v>
      </c>
      <c r="D140" s="44">
        <v>2</v>
      </c>
      <c r="E140" s="44">
        <v>31</v>
      </c>
      <c r="F140" s="44">
        <v>1</v>
      </c>
      <c r="G140" s="44" t="s">
        <v>133</v>
      </c>
      <c r="H140" s="44">
        <v>0</v>
      </c>
      <c r="I140" s="43">
        <v>1252000000</v>
      </c>
      <c r="J140" s="43">
        <v>1252000000</v>
      </c>
      <c r="K140" s="44" t="s">
        <v>211</v>
      </c>
      <c r="L140" s="27">
        <v>0</v>
      </c>
      <c r="M140" s="44" t="s">
        <v>107788</v>
      </c>
      <c r="N140" s="44" t="s">
        <v>15</v>
      </c>
      <c r="O140" s="27" t="s">
        <v>107952</v>
      </c>
      <c r="P140" s="6" t="s">
        <v>107789</v>
      </c>
      <c r="Q140" s="39" t="s">
        <v>107790</v>
      </c>
      <c r="R140" s="23">
        <f t="shared" si="2"/>
        <v>132</v>
      </c>
    </row>
    <row r="141" spans="1:20" x14ac:dyDescent="0.2">
      <c r="A141" s="27" t="s">
        <v>105788</v>
      </c>
      <c r="B141" s="18" t="s">
        <v>107947</v>
      </c>
      <c r="C141" s="44">
        <v>2</v>
      </c>
      <c r="D141" s="44">
        <v>2</v>
      </c>
      <c r="E141" s="44">
        <v>31</v>
      </c>
      <c r="F141" s="44">
        <v>1</v>
      </c>
      <c r="G141" s="44" t="s">
        <v>133</v>
      </c>
      <c r="H141" s="44">
        <v>0</v>
      </c>
      <c r="I141" s="43">
        <v>0</v>
      </c>
      <c r="J141" s="43">
        <v>0</v>
      </c>
      <c r="K141" s="44" t="s">
        <v>211</v>
      </c>
      <c r="L141" s="27">
        <v>0</v>
      </c>
      <c r="M141" s="44" t="s">
        <v>107788</v>
      </c>
      <c r="N141" s="44" t="s">
        <v>15</v>
      </c>
      <c r="O141" s="27" t="s">
        <v>107952</v>
      </c>
      <c r="P141" s="6" t="s">
        <v>107789</v>
      </c>
      <c r="Q141" s="39" t="s">
        <v>107790</v>
      </c>
      <c r="R141" s="23">
        <f t="shared" si="2"/>
        <v>133</v>
      </c>
    </row>
    <row r="142" spans="1:20" x14ac:dyDescent="0.2">
      <c r="A142" s="27" t="s">
        <v>105977</v>
      </c>
      <c r="B142" s="18" t="s">
        <v>107948</v>
      </c>
      <c r="C142" s="44">
        <v>2</v>
      </c>
      <c r="D142" s="44">
        <v>2</v>
      </c>
      <c r="E142" s="44">
        <v>31</v>
      </c>
      <c r="F142" s="44">
        <v>1</v>
      </c>
      <c r="G142" s="44" t="s">
        <v>133</v>
      </c>
      <c r="H142" s="44">
        <v>0</v>
      </c>
      <c r="I142" s="43">
        <v>834215000</v>
      </c>
      <c r="J142" s="43">
        <v>834215000</v>
      </c>
      <c r="K142" s="44" t="s">
        <v>211</v>
      </c>
      <c r="L142" s="27">
        <v>0</v>
      </c>
      <c r="M142" s="44" t="s">
        <v>107788</v>
      </c>
      <c r="N142" s="44" t="s">
        <v>15</v>
      </c>
      <c r="O142" s="27" t="s">
        <v>107952</v>
      </c>
      <c r="P142" s="6" t="s">
        <v>107789</v>
      </c>
      <c r="Q142" s="39" t="s">
        <v>107790</v>
      </c>
      <c r="R142" s="23">
        <f t="shared" si="2"/>
        <v>134</v>
      </c>
    </row>
    <row r="143" spans="1:20" x14ac:dyDescent="0.2">
      <c r="A143" s="27" t="s">
        <v>51262</v>
      </c>
      <c r="B143" s="18" t="s">
        <v>107949</v>
      </c>
      <c r="C143" s="44">
        <v>1</v>
      </c>
      <c r="D143" s="44">
        <v>1</v>
      </c>
      <c r="E143" s="44">
        <v>31</v>
      </c>
      <c r="F143" s="44">
        <v>0</v>
      </c>
      <c r="G143" s="44" t="s">
        <v>10</v>
      </c>
      <c r="H143" s="44">
        <v>0</v>
      </c>
      <c r="I143" s="43">
        <v>50000000</v>
      </c>
      <c r="J143" s="43">
        <v>50000000</v>
      </c>
      <c r="K143" s="44" t="s">
        <v>211</v>
      </c>
      <c r="L143" s="27">
        <v>0</v>
      </c>
      <c r="M143" s="44" t="s">
        <v>107788</v>
      </c>
      <c r="N143" s="44" t="s">
        <v>15</v>
      </c>
      <c r="O143" s="27" t="s">
        <v>107952</v>
      </c>
      <c r="P143" s="6" t="s">
        <v>107789</v>
      </c>
      <c r="Q143" s="39" t="s">
        <v>107790</v>
      </c>
      <c r="R143" s="23">
        <f t="shared" si="2"/>
        <v>135</v>
      </c>
    </row>
    <row r="144" spans="1:20" x14ac:dyDescent="0.2">
      <c r="A144" s="27">
        <v>14111807</v>
      </c>
      <c r="B144" s="18" t="s">
        <v>107950</v>
      </c>
      <c r="C144" s="44">
        <v>1</v>
      </c>
      <c r="D144" s="44">
        <v>1</v>
      </c>
      <c r="E144" s="44">
        <v>31</v>
      </c>
      <c r="F144" s="44">
        <v>0</v>
      </c>
      <c r="G144" s="44" t="s">
        <v>10</v>
      </c>
      <c r="H144" s="44">
        <v>0</v>
      </c>
      <c r="I144" s="43">
        <v>50000000</v>
      </c>
      <c r="J144" s="43">
        <v>50000000</v>
      </c>
      <c r="K144" s="44" t="s">
        <v>211</v>
      </c>
      <c r="L144" s="27">
        <v>0</v>
      </c>
      <c r="M144" s="44" t="s">
        <v>107788</v>
      </c>
      <c r="N144" s="44" t="s">
        <v>15</v>
      </c>
      <c r="O144" s="27" t="s">
        <v>107952</v>
      </c>
      <c r="P144" s="6" t="s">
        <v>107789</v>
      </c>
      <c r="Q144" s="39" t="s">
        <v>107790</v>
      </c>
      <c r="R144" s="23">
        <f t="shared" si="2"/>
        <v>136</v>
      </c>
    </row>
    <row r="145" spans="1:18" x14ac:dyDescent="0.2">
      <c r="A145" s="27">
        <v>56121001</v>
      </c>
      <c r="B145" s="18" t="s">
        <v>107951</v>
      </c>
      <c r="C145" s="44">
        <v>1</v>
      </c>
      <c r="D145" s="44">
        <v>1</v>
      </c>
      <c r="E145" s="44">
        <v>31</v>
      </c>
      <c r="F145" s="44">
        <v>0</v>
      </c>
      <c r="G145" s="44" t="s">
        <v>10</v>
      </c>
      <c r="H145" s="44">
        <v>0</v>
      </c>
      <c r="I145" s="43">
        <v>600000</v>
      </c>
      <c r="J145" s="43">
        <v>600000</v>
      </c>
      <c r="K145" s="44" t="s">
        <v>211</v>
      </c>
      <c r="L145" s="27">
        <v>0</v>
      </c>
      <c r="M145" s="44" t="s">
        <v>107788</v>
      </c>
      <c r="N145" s="44" t="s">
        <v>15</v>
      </c>
      <c r="O145" s="27" t="s">
        <v>107952</v>
      </c>
      <c r="P145" s="6" t="s">
        <v>107789</v>
      </c>
      <c r="Q145" s="39" t="s">
        <v>107790</v>
      </c>
      <c r="R145" s="23">
        <f t="shared" si="2"/>
        <v>137</v>
      </c>
    </row>
    <row r="146" spans="1:18" x14ac:dyDescent="0.2">
      <c r="A146" s="27">
        <v>40101902</v>
      </c>
      <c r="B146" s="18" t="s">
        <v>38782</v>
      </c>
      <c r="C146" s="44">
        <v>1</v>
      </c>
      <c r="D146" s="44">
        <v>1</v>
      </c>
      <c r="E146" s="44">
        <v>31</v>
      </c>
      <c r="F146" s="44">
        <v>0</v>
      </c>
      <c r="G146" s="44" t="s">
        <v>10</v>
      </c>
      <c r="H146" s="44">
        <v>0</v>
      </c>
      <c r="I146" s="43">
        <v>500000</v>
      </c>
      <c r="J146" s="43">
        <v>500000</v>
      </c>
      <c r="K146" s="44" t="s">
        <v>211</v>
      </c>
      <c r="L146" s="27">
        <v>0</v>
      </c>
      <c r="M146" s="44" t="s">
        <v>107788</v>
      </c>
      <c r="N146" s="44" t="s">
        <v>15</v>
      </c>
      <c r="O146" s="27" t="s">
        <v>107952</v>
      </c>
      <c r="P146" s="6" t="s">
        <v>107789</v>
      </c>
      <c r="Q146" s="39" t="s">
        <v>107790</v>
      </c>
      <c r="R146" s="23">
        <f t="shared" si="2"/>
        <v>138</v>
      </c>
    </row>
    <row r="147" spans="1:18" ht="76.5" x14ac:dyDescent="0.2">
      <c r="A147" s="27" t="s">
        <v>103553</v>
      </c>
      <c r="B147" s="18" t="s">
        <v>107906</v>
      </c>
      <c r="C147" s="44">
        <v>1</v>
      </c>
      <c r="D147" s="44">
        <v>1</v>
      </c>
      <c r="E147" s="44">
        <v>4</v>
      </c>
      <c r="F147" s="44">
        <v>1</v>
      </c>
      <c r="G147" s="44" t="s">
        <v>133</v>
      </c>
      <c r="H147" s="36">
        <v>0</v>
      </c>
      <c r="I147" s="43">
        <v>37440000</v>
      </c>
      <c r="J147" s="43">
        <v>37440000</v>
      </c>
      <c r="K147" s="44" t="s">
        <v>211</v>
      </c>
      <c r="L147" s="27">
        <v>0</v>
      </c>
      <c r="M147" s="44" t="s">
        <v>107788</v>
      </c>
      <c r="N147" s="44" t="s">
        <v>15</v>
      </c>
      <c r="O147" s="27" t="s">
        <v>108009</v>
      </c>
      <c r="P147" s="6" t="s">
        <v>107789</v>
      </c>
      <c r="Q147" s="49" t="s">
        <v>107790</v>
      </c>
      <c r="R147" s="23">
        <f t="shared" si="2"/>
        <v>139</v>
      </c>
    </row>
    <row r="148" spans="1:18" ht="76.5" x14ac:dyDescent="0.2">
      <c r="A148" s="27" t="s">
        <v>103553</v>
      </c>
      <c r="B148" s="18" t="s">
        <v>107907</v>
      </c>
      <c r="C148" s="44">
        <v>1</v>
      </c>
      <c r="D148" s="44">
        <v>1</v>
      </c>
      <c r="E148" s="44">
        <v>4</v>
      </c>
      <c r="F148" s="44">
        <v>1</v>
      </c>
      <c r="G148" s="44" t="s">
        <v>133</v>
      </c>
      <c r="H148" s="36">
        <v>0</v>
      </c>
      <c r="I148" s="43">
        <v>53040000</v>
      </c>
      <c r="J148" s="43">
        <v>53040000</v>
      </c>
      <c r="K148" s="44" t="s">
        <v>211</v>
      </c>
      <c r="L148" s="27">
        <v>0</v>
      </c>
      <c r="M148" s="44" t="s">
        <v>107788</v>
      </c>
      <c r="N148" s="44" t="s">
        <v>15</v>
      </c>
      <c r="O148" s="27" t="s">
        <v>108009</v>
      </c>
      <c r="P148" s="6" t="s">
        <v>107789</v>
      </c>
      <c r="Q148" s="49" t="s">
        <v>107790</v>
      </c>
      <c r="R148" s="23">
        <f t="shared" si="2"/>
        <v>140</v>
      </c>
    </row>
    <row r="149" spans="1:18" ht="76.5" x14ac:dyDescent="0.2">
      <c r="A149" s="27" t="s">
        <v>103553</v>
      </c>
      <c r="B149" s="18" t="s">
        <v>107908</v>
      </c>
      <c r="C149" s="44">
        <v>1</v>
      </c>
      <c r="D149" s="44">
        <v>1</v>
      </c>
      <c r="E149" s="44">
        <v>4</v>
      </c>
      <c r="F149" s="44">
        <v>1</v>
      </c>
      <c r="G149" s="44" t="s">
        <v>133</v>
      </c>
      <c r="H149" s="36">
        <v>0</v>
      </c>
      <c r="I149" s="43">
        <v>74880000</v>
      </c>
      <c r="J149" s="43">
        <v>74880000</v>
      </c>
      <c r="K149" s="44" t="s">
        <v>211</v>
      </c>
      <c r="L149" s="27">
        <v>0</v>
      </c>
      <c r="M149" s="44" t="s">
        <v>107788</v>
      </c>
      <c r="N149" s="44" t="s">
        <v>15</v>
      </c>
      <c r="O149" s="27" t="s">
        <v>108009</v>
      </c>
      <c r="P149" s="6" t="s">
        <v>107789</v>
      </c>
      <c r="Q149" s="49" t="s">
        <v>107790</v>
      </c>
      <c r="R149" s="23">
        <f t="shared" si="2"/>
        <v>141</v>
      </c>
    </row>
    <row r="150" spans="1:18" ht="63.75" x14ac:dyDescent="0.2">
      <c r="A150" s="27" t="s">
        <v>103553</v>
      </c>
      <c r="B150" s="18" t="s">
        <v>107909</v>
      </c>
      <c r="C150" s="44">
        <v>1</v>
      </c>
      <c r="D150" s="44">
        <v>1</v>
      </c>
      <c r="E150" s="44">
        <v>4</v>
      </c>
      <c r="F150" s="44">
        <v>1</v>
      </c>
      <c r="G150" s="44" t="s">
        <v>133</v>
      </c>
      <c r="H150" s="36">
        <v>0</v>
      </c>
      <c r="I150" s="43">
        <v>106080000</v>
      </c>
      <c r="J150" s="43">
        <v>106080000</v>
      </c>
      <c r="K150" s="44" t="s">
        <v>211</v>
      </c>
      <c r="L150" s="27">
        <v>0</v>
      </c>
      <c r="M150" s="44" t="s">
        <v>107788</v>
      </c>
      <c r="N150" s="44" t="s">
        <v>15</v>
      </c>
      <c r="O150" s="27" t="s">
        <v>108009</v>
      </c>
      <c r="P150" s="6" t="s">
        <v>107789</v>
      </c>
      <c r="Q150" s="50" t="s">
        <v>107790</v>
      </c>
      <c r="R150" s="23">
        <f t="shared" si="2"/>
        <v>142</v>
      </c>
    </row>
    <row r="151" spans="1:18" ht="76.5" x14ac:dyDescent="0.2">
      <c r="A151" s="27" t="s">
        <v>103553</v>
      </c>
      <c r="B151" s="18" t="s">
        <v>107910</v>
      </c>
      <c r="C151" s="44">
        <v>1</v>
      </c>
      <c r="D151" s="44">
        <v>1</v>
      </c>
      <c r="E151" s="44">
        <v>4</v>
      </c>
      <c r="F151" s="44">
        <v>1</v>
      </c>
      <c r="G151" s="44" t="s">
        <v>133</v>
      </c>
      <c r="H151" s="36">
        <v>0</v>
      </c>
      <c r="I151" s="43">
        <v>143520000</v>
      </c>
      <c r="J151" s="43">
        <v>143520000</v>
      </c>
      <c r="K151" s="44" t="s">
        <v>211</v>
      </c>
      <c r="L151" s="27">
        <v>0</v>
      </c>
      <c r="M151" s="44" t="s">
        <v>107788</v>
      </c>
      <c r="N151" s="44" t="s">
        <v>15</v>
      </c>
      <c r="O151" s="27" t="s">
        <v>108009</v>
      </c>
      <c r="P151" s="6" t="s">
        <v>107789</v>
      </c>
      <c r="Q151" s="50" t="s">
        <v>107790</v>
      </c>
      <c r="R151" s="23">
        <f t="shared" si="2"/>
        <v>143</v>
      </c>
    </row>
    <row r="152" spans="1:18" ht="114.75" x14ac:dyDescent="0.2">
      <c r="A152" s="27" t="s">
        <v>103553</v>
      </c>
      <c r="B152" s="18" t="s">
        <v>108010</v>
      </c>
      <c r="C152" s="44">
        <v>1</v>
      </c>
      <c r="D152" s="44">
        <v>1</v>
      </c>
      <c r="E152" s="44">
        <v>4</v>
      </c>
      <c r="F152" s="44">
        <v>1</v>
      </c>
      <c r="G152" s="44" t="s">
        <v>133</v>
      </c>
      <c r="H152" s="36">
        <v>0</v>
      </c>
      <c r="I152" s="43">
        <v>37440000</v>
      </c>
      <c r="J152" s="43">
        <v>37440000</v>
      </c>
      <c r="K152" s="44" t="s">
        <v>211</v>
      </c>
      <c r="L152" s="27">
        <v>0</v>
      </c>
      <c r="M152" s="44" t="s">
        <v>107788</v>
      </c>
      <c r="N152" s="44" t="s">
        <v>15</v>
      </c>
      <c r="O152" s="27" t="s">
        <v>108011</v>
      </c>
      <c r="P152" s="6" t="s">
        <v>107789</v>
      </c>
      <c r="Q152" s="50" t="s">
        <v>107790</v>
      </c>
      <c r="R152" s="23">
        <f t="shared" si="2"/>
        <v>144</v>
      </c>
    </row>
    <row r="153" spans="1:18" ht="153" x14ac:dyDescent="0.2">
      <c r="A153" s="27" t="s">
        <v>103553</v>
      </c>
      <c r="B153" s="18" t="s">
        <v>108012</v>
      </c>
      <c r="C153" s="44">
        <v>1</v>
      </c>
      <c r="D153" s="44">
        <v>1</v>
      </c>
      <c r="E153" s="44">
        <v>4</v>
      </c>
      <c r="F153" s="44">
        <v>1</v>
      </c>
      <c r="G153" s="44" t="s">
        <v>133</v>
      </c>
      <c r="H153" s="36">
        <v>0</v>
      </c>
      <c r="I153" s="43">
        <v>41600000</v>
      </c>
      <c r="J153" s="43">
        <v>41600000</v>
      </c>
      <c r="K153" s="44" t="s">
        <v>211</v>
      </c>
      <c r="L153" s="27">
        <v>0</v>
      </c>
      <c r="M153" s="44" t="s">
        <v>107788</v>
      </c>
      <c r="N153" s="44" t="s">
        <v>15</v>
      </c>
      <c r="O153" s="27" t="s">
        <v>108011</v>
      </c>
      <c r="P153" s="6" t="s">
        <v>107789</v>
      </c>
      <c r="Q153" s="50" t="s">
        <v>107790</v>
      </c>
      <c r="R153" s="23">
        <f t="shared" si="2"/>
        <v>145</v>
      </c>
    </row>
    <row r="154" spans="1:18" ht="140.25" x14ac:dyDescent="0.2">
      <c r="A154" s="27" t="s">
        <v>103553</v>
      </c>
      <c r="B154" s="18" t="s">
        <v>108013</v>
      </c>
      <c r="C154" s="44">
        <v>1</v>
      </c>
      <c r="D154" s="44">
        <v>1</v>
      </c>
      <c r="E154" s="44">
        <v>4</v>
      </c>
      <c r="F154" s="44">
        <v>1</v>
      </c>
      <c r="G154" s="44" t="s">
        <v>133</v>
      </c>
      <c r="H154" s="36">
        <v>0</v>
      </c>
      <c r="I154" s="43">
        <v>41600000</v>
      </c>
      <c r="J154" s="43">
        <v>41600000</v>
      </c>
      <c r="K154" s="44" t="s">
        <v>211</v>
      </c>
      <c r="L154" s="27">
        <v>0</v>
      </c>
      <c r="M154" s="44" t="s">
        <v>107788</v>
      </c>
      <c r="N154" s="44" t="s">
        <v>15</v>
      </c>
      <c r="O154" s="27" t="s">
        <v>108011</v>
      </c>
      <c r="P154" s="6" t="s">
        <v>107789</v>
      </c>
      <c r="Q154" s="50" t="s">
        <v>107790</v>
      </c>
      <c r="R154" s="23">
        <f t="shared" si="2"/>
        <v>146</v>
      </c>
    </row>
    <row r="155" spans="1:18" ht="102" x14ac:dyDescent="0.2">
      <c r="A155" s="27" t="s">
        <v>103553</v>
      </c>
      <c r="B155" s="18" t="s">
        <v>108014</v>
      </c>
      <c r="C155" s="44">
        <v>1</v>
      </c>
      <c r="D155" s="44">
        <v>1</v>
      </c>
      <c r="E155" s="44">
        <v>4</v>
      </c>
      <c r="F155" s="44">
        <v>1</v>
      </c>
      <c r="G155" s="44" t="s">
        <v>133</v>
      </c>
      <c r="H155" s="36">
        <v>0</v>
      </c>
      <c r="I155" s="43">
        <v>49920000</v>
      </c>
      <c r="J155" s="43">
        <v>49920000</v>
      </c>
      <c r="K155" s="44" t="s">
        <v>211</v>
      </c>
      <c r="L155" s="27">
        <v>0</v>
      </c>
      <c r="M155" s="44" t="s">
        <v>107788</v>
      </c>
      <c r="N155" s="44" t="s">
        <v>108015</v>
      </c>
      <c r="O155" s="27" t="s">
        <v>108011</v>
      </c>
      <c r="P155" s="6" t="s">
        <v>108016</v>
      </c>
      <c r="Q155" s="50" t="s">
        <v>107790</v>
      </c>
      <c r="R155" s="23">
        <f t="shared" si="2"/>
        <v>147</v>
      </c>
    </row>
    <row r="156" spans="1:18" ht="76.5" x14ac:dyDescent="0.2">
      <c r="A156" s="27" t="s">
        <v>103553</v>
      </c>
      <c r="B156" s="18" t="s">
        <v>108017</v>
      </c>
      <c r="C156" s="44">
        <v>1</v>
      </c>
      <c r="D156" s="44">
        <v>1</v>
      </c>
      <c r="E156" s="44">
        <v>4</v>
      </c>
      <c r="F156" s="44">
        <v>1</v>
      </c>
      <c r="G156" s="44" t="s">
        <v>133</v>
      </c>
      <c r="H156" s="36">
        <v>0</v>
      </c>
      <c r="I156" s="43">
        <v>49920000</v>
      </c>
      <c r="J156" s="43">
        <v>49920000</v>
      </c>
      <c r="K156" s="44" t="s">
        <v>211</v>
      </c>
      <c r="L156" s="27">
        <v>0</v>
      </c>
      <c r="M156" s="44" t="s">
        <v>107788</v>
      </c>
      <c r="N156" s="44" t="s">
        <v>108018</v>
      </c>
      <c r="O156" s="27" t="s">
        <v>108011</v>
      </c>
      <c r="P156" s="6" t="s">
        <v>108019</v>
      </c>
      <c r="Q156" s="50" t="s">
        <v>107790</v>
      </c>
      <c r="R156" s="23">
        <f t="shared" si="2"/>
        <v>148</v>
      </c>
    </row>
    <row r="157" spans="1:18" ht="102" x14ac:dyDescent="0.2">
      <c r="A157" s="27" t="s">
        <v>103553</v>
      </c>
      <c r="B157" s="18" t="s">
        <v>108020</v>
      </c>
      <c r="C157" s="44">
        <v>1</v>
      </c>
      <c r="D157" s="44">
        <v>1</v>
      </c>
      <c r="E157" s="45" t="s">
        <v>107874</v>
      </c>
      <c r="F157" s="44">
        <v>1</v>
      </c>
      <c r="G157" s="44" t="s">
        <v>133</v>
      </c>
      <c r="H157" s="36">
        <v>0</v>
      </c>
      <c r="I157" s="43">
        <v>49140000</v>
      </c>
      <c r="J157" s="43">
        <v>49140000</v>
      </c>
      <c r="K157" s="44" t="s">
        <v>211</v>
      </c>
      <c r="L157" s="27">
        <v>0</v>
      </c>
      <c r="M157" s="44" t="s">
        <v>107788</v>
      </c>
      <c r="N157" s="44" t="s">
        <v>108021</v>
      </c>
      <c r="O157" s="27" t="s">
        <v>108022</v>
      </c>
      <c r="P157" s="6" t="s">
        <v>108023</v>
      </c>
      <c r="Q157" s="50" t="s">
        <v>107790</v>
      </c>
      <c r="R157" s="23">
        <f t="shared" si="2"/>
        <v>149</v>
      </c>
    </row>
    <row r="158" spans="1:18" ht="102" x14ac:dyDescent="0.2">
      <c r="A158" s="27" t="s">
        <v>103553</v>
      </c>
      <c r="B158" s="18" t="s">
        <v>108020</v>
      </c>
      <c r="C158" s="44">
        <v>1</v>
      </c>
      <c r="D158" s="44">
        <v>1</v>
      </c>
      <c r="E158" s="45" t="s">
        <v>107874</v>
      </c>
      <c r="F158" s="44">
        <v>1</v>
      </c>
      <c r="G158" s="44" t="s">
        <v>133</v>
      </c>
      <c r="H158" s="36">
        <v>0</v>
      </c>
      <c r="I158" s="43">
        <v>49140000</v>
      </c>
      <c r="J158" s="43">
        <v>49140000</v>
      </c>
      <c r="K158" s="44" t="s">
        <v>211</v>
      </c>
      <c r="L158" s="27">
        <v>0</v>
      </c>
      <c r="M158" s="44" t="s">
        <v>107788</v>
      </c>
      <c r="N158" s="44" t="s">
        <v>108024</v>
      </c>
      <c r="O158" s="27" t="s">
        <v>108022</v>
      </c>
      <c r="P158" s="6" t="s">
        <v>108025</v>
      </c>
      <c r="Q158" s="50" t="s">
        <v>107790</v>
      </c>
      <c r="R158" s="23">
        <f t="shared" si="2"/>
        <v>150</v>
      </c>
    </row>
    <row r="159" spans="1:18" ht="102" x14ac:dyDescent="0.2">
      <c r="A159" s="27" t="s">
        <v>103553</v>
      </c>
      <c r="B159" s="18" t="s">
        <v>108020</v>
      </c>
      <c r="C159" s="44">
        <v>1</v>
      </c>
      <c r="D159" s="44">
        <v>1</v>
      </c>
      <c r="E159" s="45" t="s">
        <v>107874</v>
      </c>
      <c r="F159" s="44">
        <v>1</v>
      </c>
      <c r="G159" s="44" t="s">
        <v>133</v>
      </c>
      <c r="H159" s="36">
        <v>0</v>
      </c>
      <c r="I159" s="43">
        <v>49140000</v>
      </c>
      <c r="J159" s="43">
        <v>49140000</v>
      </c>
      <c r="K159" s="44" t="s">
        <v>211</v>
      </c>
      <c r="L159" s="27">
        <v>0</v>
      </c>
      <c r="M159" s="44" t="s">
        <v>107788</v>
      </c>
      <c r="N159" s="44" t="s">
        <v>108026</v>
      </c>
      <c r="O159" s="27" t="s">
        <v>108022</v>
      </c>
      <c r="P159" s="6" t="s">
        <v>108027</v>
      </c>
      <c r="Q159" s="50" t="s">
        <v>107790</v>
      </c>
      <c r="R159" s="23">
        <f t="shared" si="2"/>
        <v>151</v>
      </c>
    </row>
    <row r="160" spans="1:18" ht="102" x14ac:dyDescent="0.2">
      <c r="A160" s="27" t="s">
        <v>103553</v>
      </c>
      <c r="B160" s="18" t="s">
        <v>108020</v>
      </c>
      <c r="C160" s="44">
        <v>1</v>
      </c>
      <c r="D160" s="44">
        <v>1</v>
      </c>
      <c r="E160" s="45" t="s">
        <v>107874</v>
      </c>
      <c r="F160" s="44">
        <v>1</v>
      </c>
      <c r="G160" s="44" t="s">
        <v>133</v>
      </c>
      <c r="H160" s="36">
        <v>0</v>
      </c>
      <c r="I160" s="43">
        <v>49140000</v>
      </c>
      <c r="J160" s="43">
        <v>49140000</v>
      </c>
      <c r="K160" s="44" t="s">
        <v>211</v>
      </c>
      <c r="L160" s="27">
        <v>0</v>
      </c>
      <c r="M160" s="44" t="s">
        <v>107788</v>
      </c>
      <c r="N160" s="44" t="s">
        <v>108028</v>
      </c>
      <c r="O160" s="27" t="s">
        <v>108022</v>
      </c>
      <c r="P160" s="6" t="s">
        <v>108029</v>
      </c>
      <c r="Q160" s="50" t="s">
        <v>107790</v>
      </c>
      <c r="R160" s="23">
        <f t="shared" si="2"/>
        <v>152</v>
      </c>
    </row>
    <row r="161" spans="1:20" ht="102" x14ac:dyDescent="0.2">
      <c r="A161" s="27" t="s">
        <v>103553</v>
      </c>
      <c r="B161" s="18" t="s">
        <v>108030</v>
      </c>
      <c r="C161" s="44">
        <v>1</v>
      </c>
      <c r="D161" s="44">
        <v>1</v>
      </c>
      <c r="E161" s="44">
        <v>4</v>
      </c>
      <c r="F161" s="44">
        <v>1</v>
      </c>
      <c r="G161" s="44" t="s">
        <v>133</v>
      </c>
      <c r="H161" s="36">
        <v>0</v>
      </c>
      <c r="I161" s="43">
        <v>37440000</v>
      </c>
      <c r="J161" s="43">
        <v>37440000</v>
      </c>
      <c r="K161" s="44" t="s">
        <v>211</v>
      </c>
      <c r="L161" s="27">
        <v>0</v>
      </c>
      <c r="M161" s="44" t="s">
        <v>107788</v>
      </c>
      <c r="N161" s="44" t="s">
        <v>108031</v>
      </c>
      <c r="O161" s="27" t="s">
        <v>108032</v>
      </c>
      <c r="P161" s="6" t="s">
        <v>108033</v>
      </c>
      <c r="Q161" s="50" t="s">
        <v>107790</v>
      </c>
      <c r="R161" s="23">
        <f t="shared" si="2"/>
        <v>153</v>
      </c>
    </row>
    <row r="162" spans="1:20" ht="89.25" x14ac:dyDescent="0.2">
      <c r="A162" s="27" t="s">
        <v>103553</v>
      </c>
      <c r="B162" s="18" t="s">
        <v>108034</v>
      </c>
      <c r="C162" s="44">
        <v>1</v>
      </c>
      <c r="D162" s="44">
        <v>1</v>
      </c>
      <c r="E162" s="44">
        <v>4</v>
      </c>
      <c r="F162" s="44">
        <v>1</v>
      </c>
      <c r="G162" s="44" t="s">
        <v>133</v>
      </c>
      <c r="H162" s="36">
        <v>0</v>
      </c>
      <c r="I162" s="43">
        <v>41600000</v>
      </c>
      <c r="J162" s="43">
        <v>41600000</v>
      </c>
      <c r="K162" s="44" t="s">
        <v>211</v>
      </c>
      <c r="L162" s="27">
        <v>0</v>
      </c>
      <c r="M162" s="44" t="s">
        <v>107788</v>
      </c>
      <c r="N162" s="44" t="s">
        <v>108035</v>
      </c>
      <c r="O162" s="27" t="s">
        <v>108032</v>
      </c>
      <c r="P162" s="6" t="s">
        <v>108036</v>
      </c>
      <c r="Q162" s="50" t="s">
        <v>107790</v>
      </c>
      <c r="R162" s="23">
        <f t="shared" si="2"/>
        <v>154</v>
      </c>
    </row>
    <row r="163" spans="1:20" ht="76.5" x14ac:dyDescent="0.2">
      <c r="A163" s="27" t="s">
        <v>103553</v>
      </c>
      <c r="B163" s="18" t="s">
        <v>108037</v>
      </c>
      <c r="C163" s="44">
        <v>1</v>
      </c>
      <c r="D163" s="44">
        <v>1</v>
      </c>
      <c r="E163" s="44">
        <v>4</v>
      </c>
      <c r="F163" s="44">
        <v>1</v>
      </c>
      <c r="G163" s="44" t="s">
        <v>133</v>
      </c>
      <c r="H163" s="36">
        <v>0</v>
      </c>
      <c r="I163" s="43">
        <v>29120000</v>
      </c>
      <c r="J163" s="43">
        <v>29120000</v>
      </c>
      <c r="K163" s="44" t="s">
        <v>211</v>
      </c>
      <c r="L163" s="27">
        <v>0</v>
      </c>
      <c r="M163" s="44" t="s">
        <v>107788</v>
      </c>
      <c r="N163" s="44" t="s">
        <v>108038</v>
      </c>
      <c r="O163" s="27" t="s">
        <v>108032</v>
      </c>
      <c r="P163" s="6" t="s">
        <v>108039</v>
      </c>
      <c r="Q163" s="50" t="s">
        <v>107790</v>
      </c>
      <c r="R163" s="23">
        <f t="shared" si="2"/>
        <v>155</v>
      </c>
    </row>
    <row r="164" spans="1:20" ht="76.5" x14ac:dyDescent="0.2">
      <c r="A164" s="27" t="s">
        <v>103553</v>
      </c>
      <c r="B164" s="18" t="s">
        <v>108040</v>
      </c>
      <c r="C164" s="44">
        <v>1</v>
      </c>
      <c r="D164" s="44">
        <v>1</v>
      </c>
      <c r="E164" s="44">
        <v>4</v>
      </c>
      <c r="F164" s="44">
        <v>1</v>
      </c>
      <c r="G164" s="44" t="s">
        <v>133</v>
      </c>
      <c r="H164" s="36">
        <v>0</v>
      </c>
      <c r="I164" s="43">
        <v>24960000</v>
      </c>
      <c r="J164" s="43">
        <v>24960000</v>
      </c>
      <c r="K164" s="44" t="s">
        <v>211</v>
      </c>
      <c r="L164" s="27">
        <v>0</v>
      </c>
      <c r="M164" s="44" t="s">
        <v>107788</v>
      </c>
      <c r="N164" s="44" t="s">
        <v>108041</v>
      </c>
      <c r="O164" s="27" t="s">
        <v>108032</v>
      </c>
      <c r="P164" s="6" t="s">
        <v>108042</v>
      </c>
      <c r="Q164" s="50" t="s">
        <v>107790</v>
      </c>
      <c r="R164" s="23">
        <f t="shared" si="2"/>
        <v>156</v>
      </c>
    </row>
    <row r="165" spans="1:20" ht="102" x14ac:dyDescent="0.2">
      <c r="A165" s="27" t="s">
        <v>103553</v>
      </c>
      <c r="B165" s="18" t="s">
        <v>108043</v>
      </c>
      <c r="C165" s="44">
        <v>1</v>
      </c>
      <c r="D165" s="44">
        <v>1</v>
      </c>
      <c r="E165" s="44">
        <v>4</v>
      </c>
      <c r="F165" s="44">
        <v>1</v>
      </c>
      <c r="G165" s="44" t="s">
        <v>133</v>
      </c>
      <c r="H165" s="36">
        <v>0</v>
      </c>
      <c r="I165" s="43">
        <v>30000000</v>
      </c>
      <c r="J165" s="43">
        <v>30000000</v>
      </c>
      <c r="K165" s="44" t="s">
        <v>211</v>
      </c>
      <c r="L165" s="27">
        <v>0</v>
      </c>
      <c r="M165" s="44" t="s">
        <v>107788</v>
      </c>
      <c r="N165" s="44" t="s">
        <v>108044</v>
      </c>
      <c r="O165" s="27" t="s">
        <v>108045</v>
      </c>
      <c r="P165" s="6" t="s">
        <v>108046</v>
      </c>
      <c r="Q165" s="50" t="s">
        <v>107790</v>
      </c>
      <c r="R165" s="23">
        <f t="shared" si="2"/>
        <v>157</v>
      </c>
    </row>
    <row r="166" spans="1:20" s="25" customFormat="1" ht="89.25" x14ac:dyDescent="0.2">
      <c r="A166" s="24" t="s">
        <v>103635</v>
      </c>
      <c r="B166" s="22" t="s">
        <v>108192</v>
      </c>
      <c r="C166" s="45" t="s">
        <v>108118</v>
      </c>
      <c r="D166" s="45" t="s">
        <v>108118</v>
      </c>
      <c r="E166" s="45" t="s">
        <v>108111</v>
      </c>
      <c r="F166" s="45" t="s">
        <v>108111</v>
      </c>
      <c r="G166" s="45" t="s">
        <v>108096</v>
      </c>
      <c r="H166" s="36">
        <v>0</v>
      </c>
      <c r="I166" s="43">
        <v>36000000</v>
      </c>
      <c r="J166" s="43">
        <f>I166</f>
        <v>36000000</v>
      </c>
      <c r="K166" s="44" t="s">
        <v>211</v>
      </c>
      <c r="L166" s="27">
        <v>0</v>
      </c>
      <c r="M166" s="44" t="s">
        <v>107788</v>
      </c>
      <c r="N166" s="44" t="s">
        <v>108047</v>
      </c>
      <c r="O166" s="27" t="s">
        <v>108045</v>
      </c>
      <c r="P166" s="6" t="s">
        <v>108048</v>
      </c>
      <c r="Q166" s="39" t="s">
        <v>107790</v>
      </c>
      <c r="R166" s="23">
        <f t="shared" si="2"/>
        <v>158</v>
      </c>
      <c r="S166" s="110"/>
      <c r="T166" s="51"/>
    </row>
    <row r="167" spans="1:20" ht="89.25" x14ac:dyDescent="0.2">
      <c r="A167" s="27" t="s">
        <v>103635</v>
      </c>
      <c r="B167" s="22" t="s">
        <v>108193</v>
      </c>
      <c r="C167" s="45" t="s">
        <v>108118</v>
      </c>
      <c r="D167" s="45" t="s">
        <v>108118</v>
      </c>
      <c r="E167" s="45" t="s">
        <v>108111</v>
      </c>
      <c r="F167" s="45" t="s">
        <v>108111</v>
      </c>
      <c r="G167" s="45" t="s">
        <v>108096</v>
      </c>
      <c r="H167" s="36">
        <v>0</v>
      </c>
      <c r="I167" s="43">
        <v>36000000</v>
      </c>
      <c r="J167" s="43">
        <f>I167</f>
        <v>36000000</v>
      </c>
      <c r="K167" s="44" t="s">
        <v>211</v>
      </c>
      <c r="L167" s="27">
        <v>0</v>
      </c>
      <c r="M167" s="44" t="s">
        <v>107788</v>
      </c>
      <c r="N167" s="44" t="s">
        <v>108049</v>
      </c>
      <c r="O167" s="27" t="s">
        <v>108045</v>
      </c>
      <c r="P167" s="6" t="s">
        <v>108050</v>
      </c>
      <c r="Q167" s="50" t="s">
        <v>107790</v>
      </c>
      <c r="R167" s="23">
        <f t="shared" si="2"/>
        <v>159</v>
      </c>
      <c r="S167" s="110"/>
      <c r="T167" s="46"/>
    </row>
    <row r="168" spans="1:20" s="25" customFormat="1" ht="114.75" x14ac:dyDescent="0.2">
      <c r="A168" s="27" t="s">
        <v>103635</v>
      </c>
      <c r="B168" s="22" t="s">
        <v>108194</v>
      </c>
      <c r="C168" s="45" t="s">
        <v>108118</v>
      </c>
      <c r="D168" s="45" t="s">
        <v>108118</v>
      </c>
      <c r="E168" s="45" t="s">
        <v>108111</v>
      </c>
      <c r="F168" s="45" t="s">
        <v>108111</v>
      </c>
      <c r="G168" s="44" t="s">
        <v>133</v>
      </c>
      <c r="H168" s="36">
        <v>0</v>
      </c>
      <c r="I168" s="43">
        <v>30000000</v>
      </c>
      <c r="J168" s="43">
        <v>30000000</v>
      </c>
      <c r="K168" s="44" t="s">
        <v>211</v>
      </c>
      <c r="L168" s="27">
        <v>0</v>
      </c>
      <c r="M168" s="44" t="s">
        <v>107788</v>
      </c>
      <c r="N168" s="44" t="s">
        <v>108051</v>
      </c>
      <c r="O168" s="27" t="s">
        <v>108045</v>
      </c>
      <c r="P168" s="6" t="s">
        <v>108052</v>
      </c>
      <c r="Q168" s="39" t="s">
        <v>107790</v>
      </c>
      <c r="R168" s="23">
        <f t="shared" si="2"/>
        <v>160</v>
      </c>
      <c r="S168" s="110"/>
      <c r="T168" s="51">
        <v>55000000</v>
      </c>
    </row>
    <row r="169" spans="1:20" ht="76.5" x14ac:dyDescent="0.2">
      <c r="A169" s="27" t="s">
        <v>103553</v>
      </c>
      <c r="B169" s="18" t="s">
        <v>108053</v>
      </c>
      <c r="C169" s="44">
        <v>1</v>
      </c>
      <c r="D169" s="44">
        <v>1</v>
      </c>
      <c r="E169" s="44">
        <v>4</v>
      </c>
      <c r="F169" s="44">
        <v>1</v>
      </c>
      <c r="G169" s="44" t="s">
        <v>133</v>
      </c>
      <c r="H169" s="36">
        <v>0</v>
      </c>
      <c r="I169" s="43">
        <v>22256000</v>
      </c>
      <c r="J169" s="43">
        <v>22256000</v>
      </c>
      <c r="K169" s="44" t="s">
        <v>211</v>
      </c>
      <c r="L169" s="27">
        <v>0</v>
      </c>
      <c r="M169" s="44" t="s">
        <v>107788</v>
      </c>
      <c r="N169" s="44" t="s">
        <v>108054</v>
      </c>
      <c r="O169" s="27" t="s">
        <v>108055</v>
      </c>
      <c r="P169" s="6" t="s">
        <v>108056</v>
      </c>
      <c r="Q169" s="50" t="s">
        <v>107790</v>
      </c>
      <c r="R169" s="23">
        <f t="shared" si="2"/>
        <v>161</v>
      </c>
    </row>
    <row r="170" spans="1:20" ht="76.5" x14ac:dyDescent="0.2">
      <c r="A170" s="27" t="s">
        <v>103553</v>
      </c>
      <c r="B170" s="18" t="s">
        <v>108053</v>
      </c>
      <c r="C170" s="44">
        <v>1</v>
      </c>
      <c r="D170" s="44">
        <v>1</v>
      </c>
      <c r="E170" s="44">
        <v>4</v>
      </c>
      <c r="F170" s="44">
        <v>1</v>
      </c>
      <c r="G170" s="44" t="s">
        <v>133</v>
      </c>
      <c r="H170" s="36">
        <v>0</v>
      </c>
      <c r="I170" s="43">
        <v>22256000</v>
      </c>
      <c r="J170" s="43">
        <v>22256000</v>
      </c>
      <c r="K170" s="44" t="s">
        <v>211</v>
      </c>
      <c r="L170" s="27">
        <v>0</v>
      </c>
      <c r="M170" s="44" t="s">
        <v>107788</v>
      </c>
      <c r="N170" s="44" t="s">
        <v>108057</v>
      </c>
      <c r="O170" s="27" t="s">
        <v>108055</v>
      </c>
      <c r="P170" s="6" t="s">
        <v>108058</v>
      </c>
      <c r="Q170" s="50" t="s">
        <v>107790</v>
      </c>
      <c r="R170" s="23">
        <f t="shared" si="2"/>
        <v>162</v>
      </c>
    </row>
    <row r="171" spans="1:20" ht="76.5" x14ac:dyDescent="0.2">
      <c r="A171" s="27" t="s">
        <v>103553</v>
      </c>
      <c r="B171" s="18" t="s">
        <v>108053</v>
      </c>
      <c r="C171" s="44">
        <v>1</v>
      </c>
      <c r="D171" s="44">
        <v>1</v>
      </c>
      <c r="E171" s="44">
        <v>4</v>
      </c>
      <c r="F171" s="44">
        <v>1</v>
      </c>
      <c r="G171" s="44" t="s">
        <v>133</v>
      </c>
      <c r="H171" s="36">
        <v>0</v>
      </c>
      <c r="I171" s="43">
        <v>24000000</v>
      </c>
      <c r="J171" s="43">
        <v>24000000</v>
      </c>
      <c r="K171" s="44" t="s">
        <v>211</v>
      </c>
      <c r="L171" s="27">
        <v>0</v>
      </c>
      <c r="M171" s="44" t="s">
        <v>107788</v>
      </c>
      <c r="N171" s="44" t="s">
        <v>108059</v>
      </c>
      <c r="O171" s="27" t="s">
        <v>108055</v>
      </c>
      <c r="P171" s="6" t="s">
        <v>108060</v>
      </c>
      <c r="Q171" s="50" t="s">
        <v>107790</v>
      </c>
      <c r="R171" s="23">
        <f t="shared" si="2"/>
        <v>163</v>
      </c>
    </row>
    <row r="172" spans="1:20" ht="89.25" x14ac:dyDescent="0.2">
      <c r="A172" s="27" t="s">
        <v>103553</v>
      </c>
      <c r="B172" s="18" t="s">
        <v>108061</v>
      </c>
      <c r="C172" s="44">
        <v>1</v>
      </c>
      <c r="D172" s="44">
        <v>1</v>
      </c>
      <c r="E172" s="44">
        <v>4</v>
      </c>
      <c r="F172" s="44">
        <v>1</v>
      </c>
      <c r="G172" s="44" t="s">
        <v>133</v>
      </c>
      <c r="H172" s="36">
        <v>0</v>
      </c>
      <c r="I172" s="43">
        <v>16640000</v>
      </c>
      <c r="J172" s="43">
        <v>16640000</v>
      </c>
      <c r="K172" s="44" t="s">
        <v>211</v>
      </c>
      <c r="L172" s="27">
        <v>0</v>
      </c>
      <c r="M172" s="44" t="s">
        <v>107788</v>
      </c>
      <c r="N172" s="44" t="s">
        <v>108062</v>
      </c>
      <c r="O172" s="27" t="s">
        <v>108063</v>
      </c>
      <c r="P172" s="6" t="s">
        <v>108064</v>
      </c>
      <c r="Q172" s="50" t="s">
        <v>107790</v>
      </c>
      <c r="R172" s="23">
        <f t="shared" si="2"/>
        <v>164</v>
      </c>
    </row>
    <row r="173" spans="1:20" ht="89.25" x14ac:dyDescent="0.2">
      <c r="A173" s="27" t="s">
        <v>103553</v>
      </c>
      <c r="B173" s="18" t="s">
        <v>108065</v>
      </c>
      <c r="C173" s="44">
        <v>1</v>
      </c>
      <c r="D173" s="44">
        <v>1</v>
      </c>
      <c r="E173" s="44">
        <v>4</v>
      </c>
      <c r="F173" s="44">
        <v>1</v>
      </c>
      <c r="G173" s="44" t="s">
        <v>133</v>
      </c>
      <c r="H173" s="36">
        <v>0</v>
      </c>
      <c r="I173" s="43">
        <v>22256000</v>
      </c>
      <c r="J173" s="43">
        <v>22256000</v>
      </c>
      <c r="K173" s="44" t="s">
        <v>211</v>
      </c>
      <c r="L173" s="27">
        <v>0</v>
      </c>
      <c r="M173" s="44" t="s">
        <v>107788</v>
      </c>
      <c r="N173" s="44" t="s">
        <v>108066</v>
      </c>
      <c r="O173" s="27" t="s">
        <v>108063</v>
      </c>
      <c r="P173" s="6" t="s">
        <v>108067</v>
      </c>
      <c r="Q173" s="50" t="s">
        <v>107790</v>
      </c>
      <c r="R173" s="23">
        <f t="shared" si="2"/>
        <v>165</v>
      </c>
    </row>
    <row r="174" spans="1:20" ht="102" x14ac:dyDescent="0.2">
      <c r="A174" s="27" t="s">
        <v>103553</v>
      </c>
      <c r="B174" s="18" t="s">
        <v>108068</v>
      </c>
      <c r="C174" s="44">
        <v>1</v>
      </c>
      <c r="D174" s="44">
        <v>1</v>
      </c>
      <c r="E174" s="44">
        <v>4</v>
      </c>
      <c r="F174" s="44">
        <v>1</v>
      </c>
      <c r="G174" s="44" t="s">
        <v>133</v>
      </c>
      <c r="H174" s="36">
        <v>0</v>
      </c>
      <c r="I174" s="43">
        <v>16640000</v>
      </c>
      <c r="J174" s="43">
        <v>16640000</v>
      </c>
      <c r="K174" s="44" t="s">
        <v>211</v>
      </c>
      <c r="L174" s="27">
        <v>0</v>
      </c>
      <c r="M174" s="44" t="s">
        <v>107788</v>
      </c>
      <c r="N174" s="44" t="s">
        <v>108069</v>
      </c>
      <c r="O174" s="27" t="s">
        <v>108063</v>
      </c>
      <c r="P174" s="6" t="s">
        <v>108070</v>
      </c>
      <c r="Q174" s="50" t="s">
        <v>107790</v>
      </c>
      <c r="R174" s="23">
        <f t="shared" si="2"/>
        <v>166</v>
      </c>
    </row>
    <row r="175" spans="1:20" ht="89.25" x14ac:dyDescent="0.2">
      <c r="A175" s="27" t="s">
        <v>103553</v>
      </c>
      <c r="B175" s="18" t="s">
        <v>108071</v>
      </c>
      <c r="C175" s="44">
        <v>1</v>
      </c>
      <c r="D175" s="44">
        <v>1</v>
      </c>
      <c r="E175" s="44">
        <v>4</v>
      </c>
      <c r="F175" s="44">
        <v>1</v>
      </c>
      <c r="G175" s="44" t="s">
        <v>133</v>
      </c>
      <c r="H175" s="36">
        <v>0</v>
      </c>
      <c r="I175" s="43">
        <v>22256000</v>
      </c>
      <c r="J175" s="43">
        <v>22256000</v>
      </c>
      <c r="K175" s="44" t="s">
        <v>211</v>
      </c>
      <c r="L175" s="27">
        <v>0</v>
      </c>
      <c r="M175" s="44" t="s">
        <v>107788</v>
      </c>
      <c r="N175" s="44" t="s">
        <v>108072</v>
      </c>
      <c r="O175" s="27" t="s">
        <v>108063</v>
      </c>
      <c r="P175" s="6" t="s">
        <v>108073</v>
      </c>
      <c r="Q175" s="50" t="s">
        <v>107790</v>
      </c>
      <c r="R175" s="23">
        <f t="shared" si="2"/>
        <v>167</v>
      </c>
    </row>
    <row r="176" spans="1:20" ht="127.5" x14ac:dyDescent="0.2">
      <c r="A176" s="27" t="s">
        <v>103553</v>
      </c>
      <c r="B176" s="18" t="s">
        <v>108074</v>
      </c>
      <c r="C176" s="44">
        <v>1</v>
      </c>
      <c r="D176" s="44">
        <v>1</v>
      </c>
      <c r="E176" s="44">
        <v>4</v>
      </c>
      <c r="F176" s="44">
        <v>1</v>
      </c>
      <c r="G176" s="44" t="s">
        <v>133</v>
      </c>
      <c r="H176" s="36">
        <v>0</v>
      </c>
      <c r="I176" s="43">
        <v>16640000</v>
      </c>
      <c r="J176" s="43">
        <v>16640000</v>
      </c>
      <c r="K176" s="44" t="s">
        <v>211</v>
      </c>
      <c r="L176" s="27">
        <v>0</v>
      </c>
      <c r="M176" s="44" t="s">
        <v>107788</v>
      </c>
      <c r="N176" s="44" t="s">
        <v>108075</v>
      </c>
      <c r="O176" s="27" t="s">
        <v>108063</v>
      </c>
      <c r="P176" s="6" t="s">
        <v>108076</v>
      </c>
      <c r="Q176" s="50" t="s">
        <v>107790</v>
      </c>
      <c r="R176" s="23">
        <f t="shared" si="2"/>
        <v>168</v>
      </c>
    </row>
    <row r="177" spans="1:20" ht="127.5" x14ac:dyDescent="0.2">
      <c r="A177" s="27" t="s">
        <v>103553</v>
      </c>
      <c r="B177" s="18" t="s">
        <v>108074</v>
      </c>
      <c r="C177" s="44">
        <v>1</v>
      </c>
      <c r="D177" s="44">
        <v>1</v>
      </c>
      <c r="E177" s="44">
        <v>4</v>
      </c>
      <c r="F177" s="44">
        <v>1</v>
      </c>
      <c r="G177" s="44" t="s">
        <v>133</v>
      </c>
      <c r="H177" s="36">
        <v>0</v>
      </c>
      <c r="I177" s="43">
        <v>16640000</v>
      </c>
      <c r="J177" s="43">
        <v>16640000</v>
      </c>
      <c r="K177" s="44" t="s">
        <v>211</v>
      </c>
      <c r="L177" s="27">
        <v>0</v>
      </c>
      <c r="M177" s="44" t="s">
        <v>107788</v>
      </c>
      <c r="N177" s="44" t="s">
        <v>108077</v>
      </c>
      <c r="O177" s="27" t="s">
        <v>108063</v>
      </c>
      <c r="P177" s="6" t="s">
        <v>108078</v>
      </c>
      <c r="Q177" s="50" t="s">
        <v>107790</v>
      </c>
      <c r="R177" s="23">
        <f t="shared" si="2"/>
        <v>169</v>
      </c>
    </row>
    <row r="178" spans="1:20" ht="76.5" x14ac:dyDescent="0.2">
      <c r="A178" s="27" t="s">
        <v>103553</v>
      </c>
      <c r="B178" s="18" t="s">
        <v>108079</v>
      </c>
      <c r="C178" s="44">
        <v>1</v>
      </c>
      <c r="D178" s="44">
        <v>1</v>
      </c>
      <c r="E178" s="44">
        <v>3</v>
      </c>
      <c r="F178" s="44">
        <v>1</v>
      </c>
      <c r="G178" s="44" t="s">
        <v>24</v>
      </c>
      <c r="H178" s="36">
        <v>0</v>
      </c>
      <c r="I178" s="43">
        <v>28376400</v>
      </c>
      <c r="J178" s="43">
        <v>28376400</v>
      </c>
      <c r="K178" s="44" t="s">
        <v>211</v>
      </c>
      <c r="L178" s="27">
        <v>0</v>
      </c>
      <c r="M178" s="44" t="s">
        <v>107788</v>
      </c>
      <c r="N178" s="44" t="s">
        <v>108080</v>
      </c>
      <c r="O178" s="27" t="s">
        <v>108081</v>
      </c>
      <c r="P178" s="6" t="s">
        <v>108082</v>
      </c>
      <c r="Q178" s="50" t="s">
        <v>107790</v>
      </c>
      <c r="R178" s="23">
        <f t="shared" si="2"/>
        <v>170</v>
      </c>
    </row>
    <row r="179" spans="1:20" ht="76.5" x14ac:dyDescent="0.2">
      <c r="A179" s="27" t="s">
        <v>103553</v>
      </c>
      <c r="B179" s="18" t="s">
        <v>108079</v>
      </c>
      <c r="C179" s="44">
        <v>1</v>
      </c>
      <c r="D179" s="44">
        <v>1</v>
      </c>
      <c r="E179" s="44">
        <v>3</v>
      </c>
      <c r="F179" s="44">
        <v>1</v>
      </c>
      <c r="G179" s="44" t="s">
        <v>107799</v>
      </c>
      <c r="H179" s="36">
        <v>0</v>
      </c>
      <c r="I179" s="43">
        <v>28376400</v>
      </c>
      <c r="J179" s="43">
        <v>28376400</v>
      </c>
      <c r="K179" s="44" t="s">
        <v>211</v>
      </c>
      <c r="L179" s="27">
        <v>0</v>
      </c>
      <c r="M179" s="44" t="s">
        <v>107788</v>
      </c>
      <c r="N179" s="44" t="s">
        <v>108083</v>
      </c>
      <c r="O179" s="27" t="s">
        <v>108081</v>
      </c>
      <c r="P179" s="6" t="s">
        <v>108084</v>
      </c>
      <c r="Q179" s="50" t="s">
        <v>107790</v>
      </c>
      <c r="R179" s="23">
        <f t="shared" si="2"/>
        <v>171</v>
      </c>
    </row>
    <row r="180" spans="1:20" s="25" customFormat="1" ht="76.5" x14ac:dyDescent="0.2">
      <c r="A180" s="27" t="s">
        <v>107954</v>
      </c>
      <c r="B180" s="18" t="s">
        <v>107982</v>
      </c>
      <c r="C180" s="44">
        <v>1</v>
      </c>
      <c r="D180" s="44">
        <v>1</v>
      </c>
      <c r="E180" s="44">
        <v>5</v>
      </c>
      <c r="F180" s="44">
        <v>1</v>
      </c>
      <c r="G180" s="44" t="s">
        <v>133</v>
      </c>
      <c r="H180" s="36">
        <v>0</v>
      </c>
      <c r="I180" s="43">
        <v>30000000</v>
      </c>
      <c r="J180" s="43"/>
      <c r="K180" s="44" t="s">
        <v>211</v>
      </c>
      <c r="L180" s="27">
        <v>0</v>
      </c>
      <c r="M180" s="44" t="s">
        <v>107788</v>
      </c>
      <c r="N180" s="44" t="s">
        <v>15</v>
      </c>
      <c r="O180" s="27" t="s">
        <v>107956</v>
      </c>
      <c r="P180" s="6" t="s">
        <v>107789</v>
      </c>
      <c r="Q180" s="39" t="s">
        <v>107790</v>
      </c>
      <c r="R180" s="23">
        <f t="shared" si="2"/>
        <v>172</v>
      </c>
      <c r="S180" s="106"/>
    </row>
    <row r="181" spans="1:20" s="25" customFormat="1" ht="51" x14ac:dyDescent="0.2">
      <c r="A181" s="27" t="s">
        <v>103777</v>
      </c>
      <c r="B181" s="18" t="s">
        <v>108085</v>
      </c>
      <c r="C181" s="44">
        <v>1</v>
      </c>
      <c r="D181" s="44">
        <v>1</v>
      </c>
      <c r="E181" s="44">
        <v>4</v>
      </c>
      <c r="F181" s="44">
        <v>1</v>
      </c>
      <c r="G181" s="44" t="s">
        <v>44</v>
      </c>
      <c r="H181" s="36">
        <v>0</v>
      </c>
      <c r="I181" s="43">
        <v>13794480</v>
      </c>
      <c r="J181" s="43">
        <v>13794480</v>
      </c>
      <c r="K181" s="44" t="s">
        <v>211</v>
      </c>
      <c r="L181" s="27">
        <v>0</v>
      </c>
      <c r="M181" s="44" t="s">
        <v>107788</v>
      </c>
      <c r="N181" s="44" t="s">
        <v>15</v>
      </c>
      <c r="O181" s="27" t="s">
        <v>108086</v>
      </c>
      <c r="P181" s="6" t="s">
        <v>107789</v>
      </c>
      <c r="Q181" s="52" t="s">
        <v>107790</v>
      </c>
      <c r="R181" s="23">
        <f t="shared" si="2"/>
        <v>173</v>
      </c>
      <c r="S181" s="106"/>
    </row>
    <row r="182" spans="1:20" s="25" customFormat="1" ht="38.25" x14ac:dyDescent="0.2">
      <c r="A182" s="27" t="s">
        <v>103777</v>
      </c>
      <c r="B182" s="18" t="s">
        <v>108087</v>
      </c>
      <c r="C182" s="44">
        <v>1</v>
      </c>
      <c r="D182" s="44">
        <v>1</v>
      </c>
      <c r="E182" s="44">
        <v>4</v>
      </c>
      <c r="F182" s="44">
        <v>1</v>
      </c>
      <c r="G182" s="44" t="s">
        <v>44</v>
      </c>
      <c r="H182" s="36">
        <v>0</v>
      </c>
      <c r="I182" s="43">
        <v>168313600</v>
      </c>
      <c r="J182" s="43">
        <v>168313600</v>
      </c>
      <c r="K182" s="44" t="s">
        <v>211</v>
      </c>
      <c r="L182" s="27">
        <v>0</v>
      </c>
      <c r="M182" s="44" t="s">
        <v>107788</v>
      </c>
      <c r="N182" s="44" t="s">
        <v>15</v>
      </c>
      <c r="O182" s="27" t="s">
        <v>108086</v>
      </c>
      <c r="P182" s="6" t="s">
        <v>107789</v>
      </c>
      <c r="Q182" s="52" t="s">
        <v>107790</v>
      </c>
      <c r="R182" s="23">
        <f t="shared" si="2"/>
        <v>174</v>
      </c>
      <c r="S182" s="106"/>
    </row>
    <row r="183" spans="1:20" s="25" customFormat="1" ht="51" x14ac:dyDescent="0.2">
      <c r="A183" s="27" t="s">
        <v>103777</v>
      </c>
      <c r="B183" s="18" t="s">
        <v>108088</v>
      </c>
      <c r="C183" s="44">
        <v>1</v>
      </c>
      <c r="D183" s="44">
        <v>1</v>
      </c>
      <c r="E183" s="44">
        <v>4</v>
      </c>
      <c r="F183" s="44">
        <v>1</v>
      </c>
      <c r="G183" s="44" t="s">
        <v>44</v>
      </c>
      <c r="H183" s="36">
        <v>0</v>
      </c>
      <c r="I183" s="43">
        <v>15026132</v>
      </c>
      <c r="J183" s="43">
        <v>15026132</v>
      </c>
      <c r="K183" s="44" t="s">
        <v>211</v>
      </c>
      <c r="L183" s="27">
        <v>0</v>
      </c>
      <c r="M183" s="44" t="s">
        <v>107788</v>
      </c>
      <c r="N183" s="44" t="s">
        <v>15</v>
      </c>
      <c r="O183" s="27" t="s">
        <v>108086</v>
      </c>
      <c r="P183" s="6" t="s">
        <v>107789</v>
      </c>
      <c r="Q183" s="52" t="s">
        <v>107790</v>
      </c>
      <c r="R183" s="23">
        <f t="shared" si="2"/>
        <v>175</v>
      </c>
      <c r="S183" s="106"/>
    </row>
    <row r="184" spans="1:20" s="25" customFormat="1" ht="51" x14ac:dyDescent="0.2">
      <c r="A184" s="27" t="s">
        <v>103777</v>
      </c>
      <c r="B184" s="18" t="s">
        <v>108090</v>
      </c>
      <c r="C184" s="44">
        <v>1</v>
      </c>
      <c r="D184" s="44">
        <v>1</v>
      </c>
      <c r="E184" s="44">
        <v>4</v>
      </c>
      <c r="F184" s="44">
        <v>1</v>
      </c>
      <c r="G184" s="44" t="s">
        <v>44</v>
      </c>
      <c r="H184" s="36">
        <v>0</v>
      </c>
      <c r="I184" s="43">
        <v>7389900</v>
      </c>
      <c r="J184" s="43">
        <v>7389900</v>
      </c>
      <c r="K184" s="44" t="s">
        <v>211</v>
      </c>
      <c r="L184" s="27">
        <v>0</v>
      </c>
      <c r="M184" s="44" t="s">
        <v>107788</v>
      </c>
      <c r="N184" s="44" t="s">
        <v>15</v>
      </c>
      <c r="O184" s="27" t="s">
        <v>108086</v>
      </c>
      <c r="P184" s="6" t="s">
        <v>107789</v>
      </c>
      <c r="Q184" s="52" t="s">
        <v>107790</v>
      </c>
      <c r="R184" s="23">
        <f t="shared" si="2"/>
        <v>176</v>
      </c>
      <c r="S184" s="106"/>
    </row>
    <row r="185" spans="1:20" s="25" customFormat="1" ht="38.25" x14ac:dyDescent="0.2">
      <c r="A185" s="27" t="s">
        <v>103777</v>
      </c>
      <c r="B185" s="18" t="s">
        <v>108091</v>
      </c>
      <c r="C185" s="44">
        <v>1</v>
      </c>
      <c r="D185" s="44">
        <v>1</v>
      </c>
      <c r="E185" s="44">
        <v>11</v>
      </c>
      <c r="F185" s="44">
        <v>1</v>
      </c>
      <c r="G185" s="44" t="s">
        <v>44</v>
      </c>
      <c r="H185" s="36">
        <v>0</v>
      </c>
      <c r="I185" s="43">
        <v>8625000</v>
      </c>
      <c r="J185" s="43">
        <v>8625000</v>
      </c>
      <c r="K185" s="44" t="s">
        <v>211</v>
      </c>
      <c r="L185" s="27">
        <v>0</v>
      </c>
      <c r="M185" s="44" t="s">
        <v>107788</v>
      </c>
      <c r="N185" s="44" t="s">
        <v>15</v>
      </c>
      <c r="O185" s="27" t="s">
        <v>108086</v>
      </c>
      <c r="P185" s="6" t="s">
        <v>107789</v>
      </c>
      <c r="Q185" s="52" t="s">
        <v>107790</v>
      </c>
      <c r="R185" s="23">
        <f t="shared" si="2"/>
        <v>177</v>
      </c>
      <c r="S185" s="106"/>
    </row>
    <row r="186" spans="1:20" s="25" customFormat="1" ht="38.25" x14ac:dyDescent="0.2">
      <c r="A186" s="27" t="s">
        <v>103777</v>
      </c>
      <c r="B186" s="18" t="s">
        <v>108092</v>
      </c>
      <c r="C186" s="44">
        <v>1</v>
      </c>
      <c r="D186" s="44">
        <v>1</v>
      </c>
      <c r="E186" s="44">
        <v>11</v>
      </c>
      <c r="F186" s="44">
        <v>1</v>
      </c>
      <c r="G186" s="44" t="s">
        <v>44</v>
      </c>
      <c r="H186" s="36">
        <v>0</v>
      </c>
      <c r="I186" s="43">
        <v>12000000</v>
      </c>
      <c r="J186" s="43">
        <v>12000000</v>
      </c>
      <c r="K186" s="44" t="s">
        <v>211</v>
      </c>
      <c r="L186" s="27">
        <v>0</v>
      </c>
      <c r="M186" s="44" t="s">
        <v>107788</v>
      </c>
      <c r="N186" s="44" t="s">
        <v>15</v>
      </c>
      <c r="O186" s="27" t="s">
        <v>108086</v>
      </c>
      <c r="P186" s="6" t="s">
        <v>107789</v>
      </c>
      <c r="Q186" s="52" t="s">
        <v>107790</v>
      </c>
      <c r="R186" s="23">
        <f t="shared" si="2"/>
        <v>178</v>
      </c>
      <c r="S186" s="106"/>
    </row>
    <row r="187" spans="1:20" s="54" customFormat="1" ht="114.75" x14ac:dyDescent="0.2">
      <c r="A187" s="24" t="s">
        <v>103553</v>
      </c>
      <c r="B187" s="22" t="s">
        <v>108093</v>
      </c>
      <c r="C187" s="27" t="s">
        <v>108094</v>
      </c>
      <c r="D187" s="27" t="s">
        <v>108094</v>
      </c>
      <c r="E187" s="27" t="s">
        <v>108095</v>
      </c>
      <c r="F187" s="27" t="s">
        <v>108095</v>
      </c>
      <c r="G187" s="27" t="s">
        <v>108096</v>
      </c>
      <c r="H187" s="53" t="s">
        <v>211</v>
      </c>
      <c r="I187" s="43">
        <v>74880000</v>
      </c>
      <c r="J187" s="43">
        <f>I187</f>
        <v>74880000</v>
      </c>
      <c r="K187" s="44" t="s">
        <v>217</v>
      </c>
      <c r="L187" s="27">
        <v>1</v>
      </c>
      <c r="M187" s="44" t="s">
        <v>107788</v>
      </c>
      <c r="N187" s="44" t="s">
        <v>108015</v>
      </c>
      <c r="O187" s="27" t="s">
        <v>107956</v>
      </c>
      <c r="P187" s="6" t="s">
        <v>107789</v>
      </c>
      <c r="Q187" s="52" t="s">
        <v>107790</v>
      </c>
      <c r="R187" s="23">
        <f t="shared" si="2"/>
        <v>179</v>
      </c>
      <c r="S187" s="116"/>
    </row>
    <row r="188" spans="1:20" s="25" customFormat="1" ht="93.75" customHeight="1" x14ac:dyDescent="0.2">
      <c r="A188" s="24" t="s">
        <v>103635</v>
      </c>
      <c r="B188" s="22" t="s">
        <v>108193</v>
      </c>
      <c r="C188" s="24" t="s">
        <v>108118</v>
      </c>
      <c r="D188" s="24" t="s">
        <v>108118</v>
      </c>
      <c r="E188" s="24" t="s">
        <v>108111</v>
      </c>
      <c r="F188" s="24" t="s">
        <v>108206</v>
      </c>
      <c r="G188" s="27" t="s">
        <v>108096</v>
      </c>
      <c r="H188" s="53" t="s">
        <v>211</v>
      </c>
      <c r="I188" s="43">
        <v>36000000</v>
      </c>
      <c r="J188" s="43">
        <f t="shared" ref="J188:J189" si="3">I188</f>
        <v>36000000</v>
      </c>
      <c r="K188" s="44" t="s">
        <v>217</v>
      </c>
      <c r="L188" s="27">
        <v>1</v>
      </c>
      <c r="M188" s="44" t="s">
        <v>107788</v>
      </c>
      <c r="N188" s="44" t="s">
        <v>108015</v>
      </c>
      <c r="O188" s="27" t="s">
        <v>107956</v>
      </c>
      <c r="P188" s="6" t="s">
        <v>107789</v>
      </c>
      <c r="Q188" s="52" t="s">
        <v>107790</v>
      </c>
      <c r="R188" s="23">
        <f t="shared" si="2"/>
        <v>180</v>
      </c>
      <c r="S188" s="110"/>
      <c r="T188" s="51"/>
    </row>
    <row r="189" spans="1:20" s="25" customFormat="1" ht="12.75" customHeight="1" x14ac:dyDescent="0.2">
      <c r="A189" s="27" t="s">
        <v>103623</v>
      </c>
      <c r="B189" s="22" t="s">
        <v>108097</v>
      </c>
      <c r="C189" s="27" t="s">
        <v>108094</v>
      </c>
      <c r="D189" s="27" t="s">
        <v>108094</v>
      </c>
      <c r="E189" s="27" t="s">
        <v>108095</v>
      </c>
      <c r="F189" s="27" t="s">
        <v>108095</v>
      </c>
      <c r="G189" s="27" t="s">
        <v>108096</v>
      </c>
      <c r="H189" s="53" t="s">
        <v>211</v>
      </c>
      <c r="I189" s="43">
        <v>16000000</v>
      </c>
      <c r="J189" s="43">
        <f t="shared" si="3"/>
        <v>16000000</v>
      </c>
      <c r="K189" s="44" t="s">
        <v>217</v>
      </c>
      <c r="L189" s="27">
        <v>1</v>
      </c>
      <c r="M189" s="44" t="s">
        <v>107788</v>
      </c>
      <c r="N189" s="44" t="s">
        <v>108015</v>
      </c>
      <c r="O189" s="27" t="s">
        <v>107956</v>
      </c>
      <c r="P189" s="6" t="s">
        <v>107789</v>
      </c>
      <c r="Q189" s="52" t="s">
        <v>107790</v>
      </c>
      <c r="R189" s="23">
        <f t="shared" si="2"/>
        <v>181</v>
      </c>
      <c r="S189" s="106"/>
    </row>
    <row r="190" spans="1:20" s="25" customFormat="1" ht="25.5" x14ac:dyDescent="0.2">
      <c r="A190" s="24" t="s">
        <v>103777</v>
      </c>
      <c r="B190" s="22" t="s">
        <v>108100</v>
      </c>
      <c r="C190" s="45" t="s">
        <v>108101</v>
      </c>
      <c r="D190" s="45" t="s">
        <v>108101</v>
      </c>
      <c r="E190" s="45" t="s">
        <v>108102</v>
      </c>
      <c r="F190" s="45" t="s">
        <v>108102</v>
      </c>
      <c r="G190" s="45" t="s">
        <v>108096</v>
      </c>
      <c r="H190" s="36" t="s">
        <v>211</v>
      </c>
      <c r="I190" s="43">
        <v>15000000</v>
      </c>
      <c r="J190" s="43">
        <f>I190</f>
        <v>15000000</v>
      </c>
      <c r="K190" s="45" t="s">
        <v>108103</v>
      </c>
      <c r="L190" s="45" t="s">
        <v>108103</v>
      </c>
      <c r="M190" s="44" t="s">
        <v>107788</v>
      </c>
      <c r="N190" s="44" t="s">
        <v>108015</v>
      </c>
      <c r="O190" s="27" t="s">
        <v>108086</v>
      </c>
      <c r="P190" s="6" t="s">
        <v>107789</v>
      </c>
      <c r="Q190" s="52" t="s">
        <v>107790</v>
      </c>
      <c r="R190" s="23">
        <f t="shared" si="2"/>
        <v>182</v>
      </c>
      <c r="S190" s="106"/>
    </row>
    <row r="191" spans="1:20" s="25" customFormat="1" ht="57" customHeight="1" x14ac:dyDescent="0.2">
      <c r="A191" s="24" t="s">
        <v>103553</v>
      </c>
      <c r="B191" s="22" t="s">
        <v>108110</v>
      </c>
      <c r="C191" s="45" t="s">
        <v>108105</v>
      </c>
      <c r="D191" s="45" t="s">
        <v>108105</v>
      </c>
      <c r="E191" s="45" t="s">
        <v>108114</v>
      </c>
      <c r="F191" s="45" t="s">
        <v>108111</v>
      </c>
      <c r="G191" s="45" t="s">
        <v>108096</v>
      </c>
      <c r="H191" s="36" t="s">
        <v>211</v>
      </c>
      <c r="I191" s="43">
        <v>120000000</v>
      </c>
      <c r="J191" s="43">
        <v>120000000</v>
      </c>
      <c r="K191" s="45" t="s">
        <v>108103</v>
      </c>
      <c r="L191" s="45" t="s">
        <v>108103</v>
      </c>
      <c r="M191" s="44" t="s">
        <v>107788</v>
      </c>
      <c r="N191" s="44" t="s">
        <v>108015</v>
      </c>
      <c r="O191" s="24" t="s">
        <v>108112</v>
      </c>
      <c r="P191" s="6" t="s">
        <v>107789</v>
      </c>
      <c r="Q191" s="52" t="s">
        <v>107790</v>
      </c>
      <c r="R191" s="23">
        <f t="shared" si="2"/>
        <v>183</v>
      </c>
      <c r="S191" s="106"/>
    </row>
    <row r="192" spans="1:20" s="25" customFormat="1" ht="89.25" x14ac:dyDescent="0.2">
      <c r="A192" s="27">
        <v>80131502</v>
      </c>
      <c r="B192" s="22" t="s">
        <v>108116</v>
      </c>
      <c r="C192" s="44" t="s">
        <v>108118</v>
      </c>
      <c r="D192" s="44" t="s">
        <v>108118</v>
      </c>
      <c r="E192" s="44" t="s">
        <v>108119</v>
      </c>
      <c r="F192" s="44" t="s">
        <v>108119</v>
      </c>
      <c r="G192" s="44" t="s">
        <v>108117</v>
      </c>
      <c r="H192" s="36" t="s">
        <v>211</v>
      </c>
      <c r="I192" s="55">
        <f>J192+180411330</f>
        <v>408459360</v>
      </c>
      <c r="J192" s="43">
        <v>228048030</v>
      </c>
      <c r="K192" s="45" t="s">
        <v>108120</v>
      </c>
      <c r="L192" s="45" t="s">
        <v>108121</v>
      </c>
      <c r="M192" s="44" t="s">
        <v>107788</v>
      </c>
      <c r="N192" s="44" t="s">
        <v>108015</v>
      </c>
      <c r="O192" s="27" t="s">
        <v>108086</v>
      </c>
      <c r="P192" s="6" t="s">
        <v>107789</v>
      </c>
      <c r="Q192" s="52" t="s">
        <v>107790</v>
      </c>
      <c r="R192" s="23">
        <f t="shared" si="2"/>
        <v>184</v>
      </c>
      <c r="S192" s="106"/>
    </row>
    <row r="193" spans="1:20" s="25" customFormat="1" ht="89.25" x14ac:dyDescent="0.2">
      <c r="A193" s="27">
        <v>80111607</v>
      </c>
      <c r="B193" s="22" t="s">
        <v>108203</v>
      </c>
      <c r="C193" s="44" t="s">
        <v>167</v>
      </c>
      <c r="D193" s="45" t="s">
        <v>108125</v>
      </c>
      <c r="E193" s="56" t="s">
        <v>108126</v>
      </c>
      <c r="F193" s="56" t="s">
        <v>108127</v>
      </c>
      <c r="G193" s="44" t="s">
        <v>108124</v>
      </c>
      <c r="H193" s="36" t="s">
        <v>211</v>
      </c>
      <c r="I193" s="43">
        <v>47950000</v>
      </c>
      <c r="J193" s="43">
        <f>I193</f>
        <v>47950000</v>
      </c>
      <c r="K193" s="45" t="s">
        <v>108103</v>
      </c>
      <c r="L193" s="45" t="s">
        <v>108103</v>
      </c>
      <c r="M193" s="44" t="s">
        <v>107788</v>
      </c>
      <c r="N193" s="44" t="s">
        <v>108015</v>
      </c>
      <c r="O193" s="27" t="s">
        <v>108045</v>
      </c>
      <c r="P193" s="6" t="s">
        <v>108048</v>
      </c>
      <c r="Q193" s="39" t="s">
        <v>107790</v>
      </c>
      <c r="R193" s="23">
        <f t="shared" si="2"/>
        <v>185</v>
      </c>
      <c r="S193" s="110"/>
      <c r="T193" s="92"/>
    </row>
    <row r="194" spans="1:20" s="25" customFormat="1" ht="38.25" x14ac:dyDescent="0.2">
      <c r="A194" s="27">
        <v>82101504</v>
      </c>
      <c r="B194" s="22" t="s">
        <v>108129</v>
      </c>
      <c r="C194" s="44" t="s">
        <v>108118</v>
      </c>
      <c r="D194" s="44" t="s">
        <v>108118</v>
      </c>
      <c r="E194" s="44" t="s">
        <v>108122</v>
      </c>
      <c r="F194" s="44" t="s">
        <v>108122</v>
      </c>
      <c r="G194" s="44" t="s">
        <v>108130</v>
      </c>
      <c r="H194" s="36" t="s">
        <v>211</v>
      </c>
      <c r="I194" s="43">
        <v>4640000</v>
      </c>
      <c r="J194" s="43">
        <v>4640000</v>
      </c>
      <c r="K194" s="44"/>
      <c r="L194" s="45" t="s">
        <v>108103</v>
      </c>
      <c r="M194" s="45" t="s">
        <v>108103</v>
      </c>
      <c r="N194" s="44" t="s">
        <v>107788</v>
      </c>
      <c r="O194" s="27" t="s">
        <v>108086</v>
      </c>
      <c r="P194" s="6" t="s">
        <v>107789</v>
      </c>
      <c r="Q194" s="52" t="s">
        <v>107790</v>
      </c>
      <c r="R194" s="23">
        <f t="shared" si="2"/>
        <v>186</v>
      </c>
      <c r="S194" s="106"/>
    </row>
    <row r="195" spans="1:20" s="25" customFormat="1" ht="25.5" x14ac:dyDescent="0.2">
      <c r="A195" s="27">
        <v>80131502</v>
      </c>
      <c r="B195" s="22" t="s">
        <v>108280</v>
      </c>
      <c r="C195" s="45" t="s">
        <v>108189</v>
      </c>
      <c r="D195" s="45" t="s">
        <v>108189</v>
      </c>
      <c r="E195" s="45" t="s">
        <v>108281</v>
      </c>
      <c r="F195" s="45" t="s">
        <v>108281</v>
      </c>
      <c r="G195" s="44" t="s">
        <v>108117</v>
      </c>
      <c r="H195" s="36" t="s">
        <v>211</v>
      </c>
      <c r="I195" s="43">
        <v>321523970</v>
      </c>
      <c r="J195" s="43">
        <v>1135508954</v>
      </c>
      <c r="K195" s="45" t="s">
        <v>108120</v>
      </c>
      <c r="L195" s="45" t="s">
        <v>108121</v>
      </c>
      <c r="M195" s="44" t="s">
        <v>107788</v>
      </c>
      <c r="N195" s="44" t="s">
        <v>108015</v>
      </c>
      <c r="O195" s="27" t="s">
        <v>108086</v>
      </c>
      <c r="P195" s="6" t="s">
        <v>107789</v>
      </c>
      <c r="Q195" s="52" t="s">
        <v>107790</v>
      </c>
      <c r="R195" s="120">
        <f t="shared" si="2"/>
        <v>187</v>
      </c>
      <c r="S195" s="106"/>
    </row>
    <row r="196" spans="1:20" s="25" customFormat="1" ht="89.25" x14ac:dyDescent="0.2">
      <c r="A196" s="27">
        <v>80111609</v>
      </c>
      <c r="B196" s="22" t="s">
        <v>108131</v>
      </c>
      <c r="C196" s="57" t="s">
        <v>108132</v>
      </c>
      <c r="D196" s="58" t="s">
        <v>108101</v>
      </c>
      <c r="E196" s="59" t="s">
        <v>108134</v>
      </c>
      <c r="F196" s="59" t="s">
        <v>108135</v>
      </c>
      <c r="G196" s="60" t="s">
        <v>108117</v>
      </c>
      <c r="H196" s="61" t="s">
        <v>108133</v>
      </c>
      <c r="I196" s="62">
        <v>63000000</v>
      </c>
      <c r="J196" s="62">
        <f>I196</f>
        <v>63000000</v>
      </c>
      <c r="K196" s="63" t="s">
        <v>108103</v>
      </c>
      <c r="L196" s="63" t="s">
        <v>108103</v>
      </c>
      <c r="M196" s="57" t="s">
        <v>107788</v>
      </c>
      <c r="N196" s="57" t="s">
        <v>108015</v>
      </c>
      <c r="O196" s="24" t="s">
        <v>108136</v>
      </c>
      <c r="P196" s="6" t="s">
        <v>107789</v>
      </c>
      <c r="Q196" s="52" t="s">
        <v>107790</v>
      </c>
      <c r="R196" s="23">
        <f t="shared" si="2"/>
        <v>188</v>
      </c>
      <c r="S196" s="106"/>
    </row>
    <row r="197" spans="1:20" s="25" customFormat="1" ht="38.25" x14ac:dyDescent="0.2">
      <c r="A197" s="27">
        <v>80131502</v>
      </c>
      <c r="B197" s="22" t="s">
        <v>108137</v>
      </c>
      <c r="C197" s="45" t="s">
        <v>108118</v>
      </c>
      <c r="D197" s="45" t="s">
        <v>108118</v>
      </c>
      <c r="E197" s="44" t="s">
        <v>108119</v>
      </c>
      <c r="F197" s="44" t="s">
        <v>108119</v>
      </c>
      <c r="G197" s="44" t="s">
        <v>108138</v>
      </c>
      <c r="H197" s="61" t="s">
        <v>108133</v>
      </c>
      <c r="I197" s="62">
        <f>57565682+J197</f>
        <v>103106533</v>
      </c>
      <c r="J197" s="62">
        <v>45540851</v>
      </c>
      <c r="K197" s="45" t="s">
        <v>108120</v>
      </c>
      <c r="L197" s="45" t="s">
        <v>108121</v>
      </c>
      <c r="M197" s="44" t="s">
        <v>107788</v>
      </c>
      <c r="N197" s="44" t="s">
        <v>108015</v>
      </c>
      <c r="O197" s="27" t="s">
        <v>108086</v>
      </c>
      <c r="P197" s="6" t="s">
        <v>107789</v>
      </c>
      <c r="Q197" s="52" t="s">
        <v>107790</v>
      </c>
      <c r="R197" s="23">
        <f t="shared" si="2"/>
        <v>189</v>
      </c>
      <c r="S197" s="106"/>
    </row>
    <row r="198" spans="1:20" s="25" customFormat="1" ht="38.25" x14ac:dyDescent="0.2">
      <c r="A198" s="27">
        <v>80131502</v>
      </c>
      <c r="B198" s="22" t="s">
        <v>108139</v>
      </c>
      <c r="C198" s="45" t="s">
        <v>108118</v>
      </c>
      <c r="D198" s="45" t="s">
        <v>108118</v>
      </c>
      <c r="E198" s="44" t="s">
        <v>108119</v>
      </c>
      <c r="F198" s="44" t="s">
        <v>108119</v>
      </c>
      <c r="G198" s="44" t="s">
        <v>108138</v>
      </c>
      <c r="H198" s="61" t="s">
        <v>108133</v>
      </c>
      <c r="I198" s="62">
        <f>118245889+J198</f>
        <v>211791526</v>
      </c>
      <c r="J198" s="62">
        <v>93545637</v>
      </c>
      <c r="K198" s="45" t="s">
        <v>108120</v>
      </c>
      <c r="L198" s="45" t="s">
        <v>108121</v>
      </c>
      <c r="M198" s="44" t="s">
        <v>107788</v>
      </c>
      <c r="N198" s="44" t="s">
        <v>108015</v>
      </c>
      <c r="O198" s="27" t="s">
        <v>108086</v>
      </c>
      <c r="P198" s="6" t="s">
        <v>107789</v>
      </c>
      <c r="Q198" s="52" t="s">
        <v>107790</v>
      </c>
      <c r="R198" s="23">
        <f t="shared" si="2"/>
        <v>190</v>
      </c>
      <c r="S198" s="106"/>
    </row>
    <row r="199" spans="1:20" s="25" customFormat="1" ht="38.25" x14ac:dyDescent="0.2">
      <c r="A199" s="27">
        <v>80131502</v>
      </c>
      <c r="B199" s="22" t="s">
        <v>108140</v>
      </c>
      <c r="C199" s="45" t="s">
        <v>108118</v>
      </c>
      <c r="D199" s="45" t="s">
        <v>108118</v>
      </c>
      <c r="E199" s="44" t="s">
        <v>108119</v>
      </c>
      <c r="F199" s="44" t="s">
        <v>108119</v>
      </c>
      <c r="G199" s="44" t="s">
        <v>108138</v>
      </c>
      <c r="H199" s="61" t="s">
        <v>108133</v>
      </c>
      <c r="I199" s="62">
        <f>18555322+J199</f>
        <v>33234644</v>
      </c>
      <c r="J199" s="62">
        <v>14679322</v>
      </c>
      <c r="K199" s="45" t="s">
        <v>108120</v>
      </c>
      <c r="L199" s="45" t="s">
        <v>108121</v>
      </c>
      <c r="M199" s="44" t="s">
        <v>107788</v>
      </c>
      <c r="N199" s="44" t="s">
        <v>108015</v>
      </c>
      <c r="O199" s="27" t="s">
        <v>108086</v>
      </c>
      <c r="P199" s="6" t="s">
        <v>107789</v>
      </c>
      <c r="Q199" s="52" t="s">
        <v>107790</v>
      </c>
      <c r="R199" s="23">
        <f t="shared" si="2"/>
        <v>191</v>
      </c>
      <c r="S199" s="106"/>
    </row>
    <row r="200" spans="1:20" s="25" customFormat="1" ht="38.25" x14ac:dyDescent="0.2">
      <c r="A200" s="27">
        <v>81111805</v>
      </c>
      <c r="B200" s="22" t="s">
        <v>108141</v>
      </c>
      <c r="C200" s="45" t="s">
        <v>108101</v>
      </c>
      <c r="D200" s="45" t="s">
        <v>108101</v>
      </c>
      <c r="E200" s="45" t="s">
        <v>108106</v>
      </c>
      <c r="F200" s="45" t="s">
        <v>108106</v>
      </c>
      <c r="G200" s="44" t="s">
        <v>108124</v>
      </c>
      <c r="H200" s="61" t="s">
        <v>108133</v>
      </c>
      <c r="I200" s="43">
        <v>40000000</v>
      </c>
      <c r="J200" s="43">
        <v>40000000</v>
      </c>
      <c r="K200" s="63" t="s">
        <v>108103</v>
      </c>
      <c r="L200" s="63" t="s">
        <v>108103</v>
      </c>
      <c r="M200" s="57" t="s">
        <v>107788</v>
      </c>
      <c r="N200" s="57" t="s">
        <v>108015</v>
      </c>
      <c r="O200" s="24" t="s">
        <v>108142</v>
      </c>
      <c r="P200" s="6" t="s">
        <v>107789</v>
      </c>
      <c r="Q200" s="52" t="s">
        <v>107790</v>
      </c>
      <c r="R200" s="23">
        <f t="shared" si="2"/>
        <v>192</v>
      </c>
      <c r="S200" s="109"/>
    </row>
    <row r="201" spans="1:20" s="25" customFormat="1" ht="51" x14ac:dyDescent="0.2">
      <c r="A201" s="27" t="s">
        <v>108169</v>
      </c>
      <c r="B201" s="22" t="s">
        <v>108163</v>
      </c>
      <c r="C201" s="44" t="s">
        <v>108132</v>
      </c>
      <c r="D201" s="44" t="s">
        <v>108132</v>
      </c>
      <c r="E201" s="44" t="s">
        <v>108122</v>
      </c>
      <c r="F201" s="85" t="s">
        <v>108122</v>
      </c>
      <c r="G201" s="44" t="s">
        <v>108124</v>
      </c>
      <c r="H201" s="36" t="s">
        <v>108164</v>
      </c>
      <c r="I201" s="43">
        <v>164000000</v>
      </c>
      <c r="J201" s="43">
        <v>164000000</v>
      </c>
      <c r="K201" s="63" t="s">
        <v>108103</v>
      </c>
      <c r="L201" s="63" t="s">
        <v>108103</v>
      </c>
      <c r="M201" s="57" t="s">
        <v>107788</v>
      </c>
      <c r="N201" s="57" t="s">
        <v>108015</v>
      </c>
      <c r="O201" s="24" t="s">
        <v>108142</v>
      </c>
      <c r="P201" s="6" t="s">
        <v>107789</v>
      </c>
      <c r="Q201" s="52" t="s">
        <v>107790</v>
      </c>
      <c r="R201" s="23">
        <f t="shared" si="2"/>
        <v>193</v>
      </c>
      <c r="S201" s="106"/>
    </row>
    <row r="202" spans="1:20" s="25" customFormat="1" ht="38.25" x14ac:dyDescent="0.2">
      <c r="A202" s="27">
        <v>81111805</v>
      </c>
      <c r="B202" s="22" t="s">
        <v>108167</v>
      </c>
      <c r="C202" s="44" t="s">
        <v>108132</v>
      </c>
      <c r="D202" s="44" t="s">
        <v>108132</v>
      </c>
      <c r="E202" s="85" t="s">
        <v>108170</v>
      </c>
      <c r="F202" s="85" t="s">
        <v>108170</v>
      </c>
      <c r="G202" s="44" t="s">
        <v>108124</v>
      </c>
      <c r="H202" s="36" t="s">
        <v>108164</v>
      </c>
      <c r="I202" s="43">
        <v>118000000</v>
      </c>
      <c r="J202" s="43">
        <f>I202</f>
        <v>118000000</v>
      </c>
      <c r="K202" s="63" t="s">
        <v>108103</v>
      </c>
      <c r="L202" s="63" t="s">
        <v>108103</v>
      </c>
      <c r="M202" s="57" t="s">
        <v>107788</v>
      </c>
      <c r="N202" s="57" t="s">
        <v>108015</v>
      </c>
      <c r="O202" s="24" t="s">
        <v>108142</v>
      </c>
      <c r="P202" s="6" t="s">
        <v>107789</v>
      </c>
      <c r="Q202" s="52" t="s">
        <v>107790</v>
      </c>
      <c r="R202" s="23">
        <f t="shared" si="2"/>
        <v>194</v>
      </c>
      <c r="S202" s="106"/>
    </row>
    <row r="203" spans="1:20" s="25" customFormat="1" ht="38.25" x14ac:dyDescent="0.2">
      <c r="A203" s="79" t="s">
        <v>108175</v>
      </c>
      <c r="B203" s="80" t="s">
        <v>108172</v>
      </c>
      <c r="C203" s="47" t="s">
        <v>108173</v>
      </c>
      <c r="D203" s="47" t="s">
        <v>108173</v>
      </c>
      <c r="E203" s="47" t="s">
        <v>108174</v>
      </c>
      <c r="F203" s="85" t="s">
        <v>108174</v>
      </c>
      <c r="G203" s="47" t="s">
        <v>108168</v>
      </c>
      <c r="H203" s="86" t="s">
        <v>108164</v>
      </c>
      <c r="I203" s="48">
        <v>780000000</v>
      </c>
      <c r="J203" s="48">
        <f>I203</f>
        <v>780000000</v>
      </c>
      <c r="K203" s="63" t="s">
        <v>108103</v>
      </c>
      <c r="L203" s="63" t="s">
        <v>108103</v>
      </c>
      <c r="M203" s="57" t="s">
        <v>107788</v>
      </c>
      <c r="N203" s="57" t="s">
        <v>108015</v>
      </c>
      <c r="O203" s="24" t="s">
        <v>108142</v>
      </c>
      <c r="P203" s="6" t="s">
        <v>107789</v>
      </c>
      <c r="Q203" s="52" t="s">
        <v>107790</v>
      </c>
      <c r="R203" s="23">
        <f t="shared" ref="R203:R244" si="4">R202+1</f>
        <v>195</v>
      </c>
      <c r="S203" s="117"/>
    </row>
    <row r="204" spans="1:20" s="25" customFormat="1" ht="89.25" x14ac:dyDescent="0.2">
      <c r="A204" s="27" t="s">
        <v>108186</v>
      </c>
      <c r="B204" s="22" t="s">
        <v>108187</v>
      </c>
      <c r="C204" s="44" t="s">
        <v>108132</v>
      </c>
      <c r="D204" s="44" t="s">
        <v>108132</v>
      </c>
      <c r="E204" s="90" t="s">
        <v>108122</v>
      </c>
      <c r="F204" s="90" t="s">
        <v>108122</v>
      </c>
      <c r="G204" s="44" t="s">
        <v>108124</v>
      </c>
      <c r="H204" s="36" t="s">
        <v>108164</v>
      </c>
      <c r="I204" s="43">
        <v>70000000</v>
      </c>
      <c r="J204" s="43">
        <f>I204</f>
        <v>70000000</v>
      </c>
      <c r="K204" s="63" t="s">
        <v>108103</v>
      </c>
      <c r="L204" s="63" t="s">
        <v>108103</v>
      </c>
      <c r="M204" s="57" t="s">
        <v>107788</v>
      </c>
      <c r="N204" s="57" t="s">
        <v>108015</v>
      </c>
      <c r="O204" s="24" t="s">
        <v>108142</v>
      </c>
      <c r="P204" s="6" t="s">
        <v>107789</v>
      </c>
      <c r="Q204" s="52" t="s">
        <v>107790</v>
      </c>
      <c r="R204" s="23">
        <f t="shared" si="4"/>
        <v>196</v>
      </c>
      <c r="S204" s="106"/>
    </row>
    <row r="205" spans="1:20" s="25" customFormat="1" ht="89.25" x14ac:dyDescent="0.2">
      <c r="A205" s="27">
        <v>80101600</v>
      </c>
      <c r="B205" s="22" t="s">
        <v>108188</v>
      </c>
      <c r="C205" s="44" t="s">
        <v>108132</v>
      </c>
      <c r="D205" s="44" t="s">
        <v>108132</v>
      </c>
      <c r="E205" s="90" t="s">
        <v>108122</v>
      </c>
      <c r="F205" s="90" t="s">
        <v>108122</v>
      </c>
      <c r="G205" s="44" t="s">
        <v>108124</v>
      </c>
      <c r="H205" s="36" t="s">
        <v>108164</v>
      </c>
      <c r="I205" s="43">
        <v>110000000</v>
      </c>
      <c r="J205" s="43">
        <f>I205</f>
        <v>110000000</v>
      </c>
      <c r="K205" s="63" t="s">
        <v>108103</v>
      </c>
      <c r="L205" s="63" t="s">
        <v>108103</v>
      </c>
      <c r="M205" s="57" t="s">
        <v>107788</v>
      </c>
      <c r="N205" s="57" t="s">
        <v>108015</v>
      </c>
      <c r="O205" s="24" t="s">
        <v>108142</v>
      </c>
      <c r="P205" s="6" t="s">
        <v>107789</v>
      </c>
      <c r="Q205" s="52" t="s">
        <v>107790</v>
      </c>
      <c r="R205" s="23">
        <f t="shared" si="4"/>
        <v>197</v>
      </c>
      <c r="S205" s="106"/>
    </row>
    <row r="206" spans="1:20" s="25" customFormat="1" ht="89.25" x14ac:dyDescent="0.2">
      <c r="A206" s="81">
        <v>80111616</v>
      </c>
      <c r="B206" s="87" t="s">
        <v>108195</v>
      </c>
      <c r="C206" s="88" t="s">
        <v>157</v>
      </c>
      <c r="D206" s="88" t="s">
        <v>157</v>
      </c>
      <c r="E206" s="90">
        <v>3</v>
      </c>
      <c r="F206" s="90">
        <v>3</v>
      </c>
      <c r="G206" s="88" t="s">
        <v>108124</v>
      </c>
      <c r="H206" s="36" t="s">
        <v>108164</v>
      </c>
      <c r="I206" s="89">
        <v>59400000</v>
      </c>
      <c r="J206" s="89">
        <f>I206</f>
        <v>59400000</v>
      </c>
      <c r="K206" s="63" t="s">
        <v>108103</v>
      </c>
      <c r="L206" s="63" t="s">
        <v>108103</v>
      </c>
      <c r="M206" s="57" t="s">
        <v>107788</v>
      </c>
      <c r="N206" s="57" t="s">
        <v>108015</v>
      </c>
      <c r="O206" s="24" t="s">
        <v>108200</v>
      </c>
      <c r="P206" s="6" t="s">
        <v>107789</v>
      </c>
      <c r="Q206" s="52" t="s">
        <v>107790</v>
      </c>
      <c r="R206" s="23">
        <f t="shared" si="4"/>
        <v>198</v>
      </c>
      <c r="S206" s="106"/>
    </row>
    <row r="207" spans="1:20" s="25" customFormat="1" ht="89.25" x14ac:dyDescent="0.2">
      <c r="A207" s="27">
        <v>80111616</v>
      </c>
      <c r="B207" s="18" t="s">
        <v>108196</v>
      </c>
      <c r="C207" s="44" t="s">
        <v>157</v>
      </c>
      <c r="D207" s="44" t="s">
        <v>157</v>
      </c>
      <c r="E207" s="44">
        <v>3</v>
      </c>
      <c r="F207" s="44">
        <v>3</v>
      </c>
      <c r="G207" s="44" t="s">
        <v>108124</v>
      </c>
      <c r="H207" s="36" t="s">
        <v>108164</v>
      </c>
      <c r="I207" s="43">
        <v>59400000</v>
      </c>
      <c r="J207" s="89">
        <f t="shared" ref="J207:J209" si="5">I207</f>
        <v>59400000</v>
      </c>
      <c r="K207" s="63" t="s">
        <v>108103</v>
      </c>
      <c r="L207" s="63" t="s">
        <v>108103</v>
      </c>
      <c r="M207" s="57" t="s">
        <v>107788</v>
      </c>
      <c r="N207" s="57" t="s">
        <v>108015</v>
      </c>
      <c r="O207" s="24" t="s">
        <v>108200</v>
      </c>
      <c r="P207" s="6" t="s">
        <v>107789</v>
      </c>
      <c r="Q207" s="52" t="s">
        <v>107790</v>
      </c>
      <c r="R207" s="23">
        <f t="shared" si="4"/>
        <v>199</v>
      </c>
      <c r="S207" s="106"/>
    </row>
    <row r="208" spans="1:20" s="25" customFormat="1" ht="114.75" x14ac:dyDescent="0.2">
      <c r="A208" s="27">
        <v>80111616</v>
      </c>
      <c r="B208" s="22" t="s">
        <v>108197</v>
      </c>
      <c r="C208" s="44" t="s">
        <v>157</v>
      </c>
      <c r="D208" s="44" t="s">
        <v>157</v>
      </c>
      <c r="E208" s="44">
        <v>3</v>
      </c>
      <c r="F208" s="44">
        <v>3</v>
      </c>
      <c r="G208" s="44" t="s">
        <v>108124</v>
      </c>
      <c r="H208" s="36" t="s">
        <v>108164</v>
      </c>
      <c r="I208" s="43">
        <v>43200000</v>
      </c>
      <c r="J208" s="89">
        <f t="shared" si="5"/>
        <v>43200000</v>
      </c>
      <c r="K208" s="63" t="s">
        <v>108103</v>
      </c>
      <c r="L208" s="63" t="s">
        <v>108103</v>
      </c>
      <c r="M208" s="57" t="s">
        <v>107788</v>
      </c>
      <c r="N208" s="57" t="s">
        <v>108015</v>
      </c>
      <c r="O208" s="24" t="s">
        <v>108200</v>
      </c>
      <c r="P208" s="6" t="s">
        <v>107789</v>
      </c>
      <c r="Q208" s="52" t="s">
        <v>107790</v>
      </c>
      <c r="R208" s="23">
        <f t="shared" si="4"/>
        <v>200</v>
      </c>
      <c r="S208" s="106"/>
    </row>
    <row r="209" spans="1:20" s="25" customFormat="1" ht="127.5" x14ac:dyDescent="0.2">
      <c r="A209" s="27">
        <v>80111600</v>
      </c>
      <c r="B209" s="18" t="s">
        <v>108198</v>
      </c>
      <c r="C209" s="44" t="s">
        <v>157</v>
      </c>
      <c r="D209" s="44" t="s">
        <v>157</v>
      </c>
      <c r="E209" s="44">
        <v>3</v>
      </c>
      <c r="F209" s="44">
        <v>3</v>
      </c>
      <c r="G209" s="44" t="s">
        <v>108124</v>
      </c>
      <c r="H209" s="36" t="s">
        <v>108164</v>
      </c>
      <c r="I209" s="43">
        <v>7050000</v>
      </c>
      <c r="J209" s="89">
        <f t="shared" si="5"/>
        <v>7050000</v>
      </c>
      <c r="K209" s="63" t="s">
        <v>108103</v>
      </c>
      <c r="L209" s="63" t="s">
        <v>108103</v>
      </c>
      <c r="M209" s="57" t="s">
        <v>107788</v>
      </c>
      <c r="N209" s="57" t="s">
        <v>108015</v>
      </c>
      <c r="O209" s="24" t="s">
        <v>108200</v>
      </c>
      <c r="P209" s="6" t="s">
        <v>107789</v>
      </c>
      <c r="Q209" s="52" t="s">
        <v>107790</v>
      </c>
      <c r="R209" s="23">
        <f t="shared" si="4"/>
        <v>201</v>
      </c>
      <c r="S209" s="106"/>
    </row>
    <row r="210" spans="1:20" s="25" customFormat="1" ht="127.5" x14ac:dyDescent="0.2">
      <c r="A210" s="27">
        <v>80111600</v>
      </c>
      <c r="B210" s="18" t="s">
        <v>108199</v>
      </c>
      <c r="C210" s="44" t="s">
        <v>157</v>
      </c>
      <c r="D210" s="44" t="s">
        <v>157</v>
      </c>
      <c r="E210" s="44">
        <v>3</v>
      </c>
      <c r="F210" s="44">
        <v>3</v>
      </c>
      <c r="G210" s="44" t="s">
        <v>108124</v>
      </c>
      <c r="H210" s="36" t="s">
        <v>108164</v>
      </c>
      <c r="I210" s="43">
        <v>15000000</v>
      </c>
      <c r="J210" s="43">
        <f>I210</f>
        <v>15000000</v>
      </c>
      <c r="K210" s="63" t="s">
        <v>108103</v>
      </c>
      <c r="L210" s="63" t="s">
        <v>108103</v>
      </c>
      <c r="M210" s="57" t="s">
        <v>107788</v>
      </c>
      <c r="N210" s="57" t="s">
        <v>108015</v>
      </c>
      <c r="O210" s="24" t="s">
        <v>108200</v>
      </c>
      <c r="P210" s="6" t="s">
        <v>107789</v>
      </c>
      <c r="Q210" s="52" t="s">
        <v>107790</v>
      </c>
      <c r="R210" s="23">
        <f t="shared" si="4"/>
        <v>202</v>
      </c>
      <c r="S210" s="106"/>
    </row>
    <row r="211" spans="1:20" s="25" customFormat="1" ht="63.75" x14ac:dyDescent="0.2">
      <c r="A211" s="27">
        <v>80131802</v>
      </c>
      <c r="B211" s="18" t="s">
        <v>108190</v>
      </c>
      <c r="C211" s="44" t="s">
        <v>108173</v>
      </c>
      <c r="D211" s="44" t="s">
        <v>108161</v>
      </c>
      <c r="E211" s="44" t="s">
        <v>217</v>
      </c>
      <c r="F211" s="44" t="s">
        <v>108201</v>
      </c>
      <c r="G211" s="44" t="s">
        <v>108191</v>
      </c>
      <c r="H211" s="36" t="s">
        <v>108164</v>
      </c>
      <c r="I211" s="43">
        <v>10000000</v>
      </c>
      <c r="J211" s="43">
        <f>I211</f>
        <v>10000000</v>
      </c>
      <c r="K211" s="63" t="s">
        <v>108103</v>
      </c>
      <c r="L211" s="63" t="s">
        <v>108103</v>
      </c>
      <c r="M211" s="57" t="s">
        <v>107788</v>
      </c>
      <c r="N211" s="57" t="s">
        <v>108015</v>
      </c>
      <c r="O211" s="27" t="s">
        <v>108202</v>
      </c>
      <c r="P211" s="6" t="s">
        <v>107789</v>
      </c>
      <c r="Q211" s="52" t="s">
        <v>107790</v>
      </c>
      <c r="R211" s="23">
        <f t="shared" si="4"/>
        <v>203</v>
      </c>
      <c r="S211" s="106"/>
    </row>
    <row r="212" spans="1:20" s="25" customFormat="1" ht="76.5" x14ac:dyDescent="0.2">
      <c r="A212" s="27" t="s">
        <v>108208</v>
      </c>
      <c r="B212" s="18" t="s">
        <v>108207</v>
      </c>
      <c r="C212" s="44" t="s">
        <v>108173</v>
      </c>
      <c r="D212" s="44" t="s">
        <v>108161</v>
      </c>
      <c r="E212" s="44" t="s">
        <v>107871</v>
      </c>
      <c r="F212" s="44" t="s">
        <v>108204</v>
      </c>
      <c r="G212" s="44" t="s">
        <v>108205</v>
      </c>
      <c r="H212" s="36" t="s">
        <v>108164</v>
      </c>
      <c r="I212" s="43">
        <v>0</v>
      </c>
      <c r="J212" s="43">
        <v>0</v>
      </c>
      <c r="K212" s="63" t="s">
        <v>108103</v>
      </c>
      <c r="L212" s="63" t="s">
        <v>108103</v>
      </c>
      <c r="M212" s="57" t="s">
        <v>107788</v>
      </c>
      <c r="N212" s="57" t="s">
        <v>108015</v>
      </c>
      <c r="O212" s="27" t="s">
        <v>108202</v>
      </c>
      <c r="P212" s="6" t="s">
        <v>107789</v>
      </c>
      <c r="Q212" s="52" t="s">
        <v>107790</v>
      </c>
      <c r="R212" s="23">
        <f t="shared" si="4"/>
        <v>204</v>
      </c>
      <c r="S212" s="106"/>
    </row>
    <row r="213" spans="1:20" s="25" customFormat="1" ht="51" x14ac:dyDescent="0.2">
      <c r="A213" s="27">
        <v>80101505</v>
      </c>
      <c r="B213" s="18" t="s">
        <v>108209</v>
      </c>
      <c r="C213" s="44" t="s">
        <v>108173</v>
      </c>
      <c r="D213" s="44" t="s">
        <v>108161</v>
      </c>
      <c r="E213" s="44" t="s">
        <v>108143</v>
      </c>
      <c r="F213" s="44" t="s">
        <v>108143</v>
      </c>
      <c r="G213" s="44" t="s">
        <v>99</v>
      </c>
      <c r="H213" s="36" t="s">
        <v>108214</v>
      </c>
      <c r="I213" s="43">
        <v>128000000</v>
      </c>
      <c r="J213" s="43">
        <f>I213</f>
        <v>128000000</v>
      </c>
      <c r="K213" s="63" t="s">
        <v>108103</v>
      </c>
      <c r="L213" s="63" t="s">
        <v>108103</v>
      </c>
      <c r="M213" s="63" t="s">
        <v>108214</v>
      </c>
      <c r="N213" s="57" t="s">
        <v>108015</v>
      </c>
      <c r="O213" s="24" t="s">
        <v>108142</v>
      </c>
      <c r="P213" s="6" t="s">
        <v>107789</v>
      </c>
      <c r="Q213" s="52" t="s">
        <v>107790</v>
      </c>
      <c r="R213" s="23">
        <f t="shared" si="4"/>
        <v>205</v>
      </c>
      <c r="S213" s="106"/>
    </row>
    <row r="214" spans="1:20" s="25" customFormat="1" ht="51" x14ac:dyDescent="0.2">
      <c r="A214" s="27">
        <v>80101505</v>
      </c>
      <c r="B214" s="18" t="s">
        <v>108210</v>
      </c>
      <c r="C214" s="44" t="s">
        <v>108173</v>
      </c>
      <c r="D214" s="44" t="s">
        <v>108161</v>
      </c>
      <c r="E214" s="44" t="s">
        <v>108143</v>
      </c>
      <c r="F214" s="44" t="s">
        <v>108143</v>
      </c>
      <c r="G214" s="44" t="s">
        <v>99</v>
      </c>
      <c r="H214" s="36" t="s">
        <v>108214</v>
      </c>
      <c r="I214" s="43">
        <v>128000000</v>
      </c>
      <c r="J214" s="43">
        <f t="shared" ref="J214:J218" si="6">I214</f>
        <v>128000000</v>
      </c>
      <c r="K214" s="63" t="s">
        <v>108103</v>
      </c>
      <c r="L214" s="63" t="s">
        <v>108103</v>
      </c>
      <c r="M214" s="63" t="s">
        <v>108214</v>
      </c>
      <c r="N214" s="57" t="s">
        <v>108015</v>
      </c>
      <c r="O214" s="24" t="s">
        <v>108142</v>
      </c>
      <c r="P214" s="6" t="s">
        <v>107789</v>
      </c>
      <c r="Q214" s="52" t="s">
        <v>107790</v>
      </c>
      <c r="R214" s="23">
        <f t="shared" si="4"/>
        <v>206</v>
      </c>
      <c r="S214" s="106"/>
    </row>
    <row r="215" spans="1:20" s="25" customFormat="1" ht="51" x14ac:dyDescent="0.2">
      <c r="A215" s="27">
        <v>80101507</v>
      </c>
      <c r="B215" s="18" t="s">
        <v>108211</v>
      </c>
      <c r="C215" s="44" t="s">
        <v>108173</v>
      </c>
      <c r="D215" s="44" t="s">
        <v>108161</v>
      </c>
      <c r="E215" s="44" t="s">
        <v>108143</v>
      </c>
      <c r="F215" s="44" t="s">
        <v>108143</v>
      </c>
      <c r="G215" s="44" t="s">
        <v>99</v>
      </c>
      <c r="H215" s="36" t="s">
        <v>108214</v>
      </c>
      <c r="I215" s="43">
        <v>144000000</v>
      </c>
      <c r="J215" s="43">
        <f t="shared" si="6"/>
        <v>144000000</v>
      </c>
      <c r="K215" s="63" t="s">
        <v>108103</v>
      </c>
      <c r="L215" s="63" t="s">
        <v>108103</v>
      </c>
      <c r="M215" s="63" t="s">
        <v>108214</v>
      </c>
      <c r="N215" s="57" t="s">
        <v>108015</v>
      </c>
      <c r="O215" s="24" t="s">
        <v>108142</v>
      </c>
      <c r="P215" s="6" t="s">
        <v>107789</v>
      </c>
      <c r="Q215" s="52" t="s">
        <v>107790</v>
      </c>
      <c r="R215" s="23">
        <f t="shared" si="4"/>
        <v>207</v>
      </c>
      <c r="S215" s="106"/>
    </row>
    <row r="216" spans="1:20" s="25" customFormat="1" ht="51" x14ac:dyDescent="0.2">
      <c r="A216" s="27">
        <v>80101505</v>
      </c>
      <c r="B216" s="18" t="s">
        <v>108212</v>
      </c>
      <c r="C216" s="44" t="s">
        <v>108173</v>
      </c>
      <c r="D216" s="44" t="s">
        <v>108161</v>
      </c>
      <c r="E216" s="44" t="s">
        <v>108143</v>
      </c>
      <c r="F216" s="44" t="s">
        <v>108143</v>
      </c>
      <c r="G216" s="44" t="s">
        <v>99</v>
      </c>
      <c r="H216" s="36" t="s">
        <v>108214</v>
      </c>
      <c r="I216" s="43">
        <v>120000000</v>
      </c>
      <c r="J216" s="43">
        <f t="shared" si="6"/>
        <v>120000000</v>
      </c>
      <c r="K216" s="63" t="s">
        <v>108103</v>
      </c>
      <c r="L216" s="63" t="s">
        <v>108103</v>
      </c>
      <c r="M216" s="63" t="s">
        <v>108214</v>
      </c>
      <c r="N216" s="57" t="s">
        <v>108015</v>
      </c>
      <c r="O216" s="24" t="s">
        <v>108142</v>
      </c>
      <c r="P216" s="6" t="s">
        <v>107789</v>
      </c>
      <c r="Q216" s="52" t="s">
        <v>107790</v>
      </c>
      <c r="R216" s="23">
        <f t="shared" si="4"/>
        <v>208</v>
      </c>
      <c r="S216" s="106"/>
    </row>
    <row r="217" spans="1:20" s="25" customFormat="1" ht="38.25" x14ac:dyDescent="0.2">
      <c r="A217" s="27">
        <v>80101505</v>
      </c>
      <c r="B217" s="25" t="s">
        <v>108230</v>
      </c>
      <c r="C217" s="45" t="s">
        <v>167</v>
      </c>
      <c r="D217" s="45" t="s">
        <v>108125</v>
      </c>
      <c r="E217" s="45" t="s">
        <v>108111</v>
      </c>
      <c r="F217" s="45" t="s">
        <v>108111</v>
      </c>
      <c r="G217" s="44" t="s">
        <v>133</v>
      </c>
      <c r="H217" s="36" t="s">
        <v>108214</v>
      </c>
      <c r="I217" s="43">
        <v>900000000</v>
      </c>
      <c r="J217" s="43">
        <f t="shared" si="6"/>
        <v>900000000</v>
      </c>
      <c r="K217" s="63" t="s">
        <v>108103</v>
      </c>
      <c r="L217" s="63" t="s">
        <v>108103</v>
      </c>
      <c r="M217" s="63" t="s">
        <v>108214</v>
      </c>
      <c r="N217" s="57" t="s">
        <v>108015</v>
      </c>
      <c r="O217" s="24" t="s">
        <v>108142</v>
      </c>
      <c r="P217" s="6" t="s">
        <v>107789</v>
      </c>
      <c r="Q217" s="52" t="s">
        <v>107790</v>
      </c>
      <c r="R217" s="23">
        <f t="shared" si="4"/>
        <v>209</v>
      </c>
      <c r="S217" s="114"/>
      <c r="T217" s="43"/>
    </row>
    <row r="218" spans="1:20" s="25" customFormat="1" ht="38.25" x14ac:dyDescent="0.2">
      <c r="A218" s="27">
        <v>83111507</v>
      </c>
      <c r="B218" s="18" t="s">
        <v>108213</v>
      </c>
      <c r="C218" s="44" t="s">
        <v>108173</v>
      </c>
      <c r="D218" s="44" t="s">
        <v>108161</v>
      </c>
      <c r="E218" s="44" t="s">
        <v>108143</v>
      </c>
      <c r="F218" s="44" t="s">
        <v>108143</v>
      </c>
      <c r="G218" s="44" t="s">
        <v>127</v>
      </c>
      <c r="H218" s="36" t="s">
        <v>108214</v>
      </c>
      <c r="I218" s="43">
        <v>1350000000</v>
      </c>
      <c r="J218" s="43">
        <f t="shared" si="6"/>
        <v>1350000000</v>
      </c>
      <c r="K218" s="63" t="s">
        <v>108103</v>
      </c>
      <c r="L218" s="63" t="s">
        <v>108103</v>
      </c>
      <c r="M218" s="63" t="s">
        <v>108214</v>
      </c>
      <c r="N218" s="57" t="s">
        <v>108015</v>
      </c>
      <c r="O218" s="24" t="s">
        <v>108142</v>
      </c>
      <c r="P218" s="6" t="s">
        <v>107789</v>
      </c>
      <c r="Q218" s="52" t="s">
        <v>107790</v>
      </c>
      <c r="R218" s="23">
        <f t="shared" si="4"/>
        <v>210</v>
      </c>
      <c r="S218" s="106"/>
    </row>
    <row r="219" spans="1:20" s="25" customFormat="1" ht="38.25" x14ac:dyDescent="0.2">
      <c r="A219" s="24" t="s">
        <v>103553</v>
      </c>
      <c r="B219" s="18" t="s">
        <v>108220</v>
      </c>
      <c r="C219" s="45" t="s">
        <v>108118</v>
      </c>
      <c r="D219" s="45" t="s">
        <v>108118</v>
      </c>
      <c r="E219" s="45" t="s">
        <v>108222</v>
      </c>
      <c r="F219" s="45" t="s">
        <v>108222</v>
      </c>
      <c r="G219" s="44" t="s">
        <v>108117</v>
      </c>
      <c r="H219" s="36" t="s">
        <v>108221</v>
      </c>
      <c r="I219" s="43">
        <v>130000000</v>
      </c>
      <c r="J219" s="43">
        <f t="shared" ref="J219:J224" si="7">I219</f>
        <v>130000000</v>
      </c>
      <c r="K219" s="63" t="s">
        <v>108103</v>
      </c>
      <c r="L219" s="63" t="s">
        <v>108103</v>
      </c>
      <c r="M219" s="63" t="s">
        <v>108214</v>
      </c>
      <c r="N219" s="57" t="s">
        <v>108015</v>
      </c>
      <c r="O219" s="24" t="s">
        <v>108112</v>
      </c>
      <c r="P219" s="6" t="s">
        <v>107789</v>
      </c>
      <c r="Q219" s="52" t="s">
        <v>107790</v>
      </c>
      <c r="R219" s="23">
        <f t="shared" si="4"/>
        <v>211</v>
      </c>
      <c r="S219" s="106"/>
    </row>
    <row r="220" spans="1:20" s="25" customFormat="1" ht="89.25" x14ac:dyDescent="0.2">
      <c r="A220" s="27">
        <v>81111500</v>
      </c>
      <c r="B220" s="22" t="s">
        <v>108224</v>
      </c>
      <c r="C220" s="45" t="s">
        <v>108125</v>
      </c>
      <c r="D220" s="45" t="s">
        <v>108125</v>
      </c>
      <c r="E220" s="44" t="s">
        <v>108106</v>
      </c>
      <c r="F220" s="44" t="s">
        <v>108106</v>
      </c>
      <c r="G220" s="44" t="s">
        <v>108225</v>
      </c>
      <c r="H220" s="36" t="s">
        <v>108164</v>
      </c>
      <c r="I220" s="43">
        <v>3729218532</v>
      </c>
      <c r="J220" s="43">
        <f t="shared" si="7"/>
        <v>3729218532</v>
      </c>
      <c r="K220" s="63" t="s">
        <v>108103</v>
      </c>
      <c r="L220" s="63" t="s">
        <v>108103</v>
      </c>
      <c r="M220" s="63" t="s">
        <v>107788</v>
      </c>
      <c r="N220" s="57" t="s">
        <v>108015</v>
      </c>
      <c r="O220" s="24" t="s">
        <v>108142</v>
      </c>
      <c r="P220" s="6" t="s">
        <v>107789</v>
      </c>
      <c r="Q220" s="52" t="s">
        <v>107790</v>
      </c>
      <c r="R220" s="23">
        <f t="shared" si="4"/>
        <v>212</v>
      </c>
      <c r="S220" s="109"/>
    </row>
    <row r="221" spans="1:20" s="25" customFormat="1" ht="89.25" x14ac:dyDescent="0.2">
      <c r="A221" s="28">
        <v>80111609</v>
      </c>
      <c r="B221" s="93" t="s">
        <v>108131</v>
      </c>
      <c r="C221" s="94" t="s">
        <v>108171</v>
      </c>
      <c r="D221" s="94" t="s">
        <v>108171</v>
      </c>
      <c r="E221" s="94" t="s">
        <v>108143</v>
      </c>
      <c r="F221" s="94" t="s">
        <v>108143</v>
      </c>
      <c r="G221" s="44" t="s">
        <v>108216</v>
      </c>
      <c r="H221" s="95" t="s">
        <v>108133</v>
      </c>
      <c r="I221" s="43">
        <v>20000000</v>
      </c>
      <c r="J221" s="43">
        <f t="shared" si="7"/>
        <v>20000000</v>
      </c>
      <c r="K221" s="44" t="s">
        <v>211</v>
      </c>
      <c r="L221" s="27">
        <v>0</v>
      </c>
      <c r="M221" s="44" t="s">
        <v>107788</v>
      </c>
      <c r="N221" s="44" t="s">
        <v>15</v>
      </c>
      <c r="O221" s="95" t="s">
        <v>108226</v>
      </c>
      <c r="P221" s="6" t="s">
        <v>107789</v>
      </c>
      <c r="Q221" s="52" t="s">
        <v>107790</v>
      </c>
      <c r="R221" s="23">
        <f t="shared" si="4"/>
        <v>213</v>
      </c>
      <c r="S221" s="106"/>
    </row>
    <row r="222" spans="1:20" s="25" customFormat="1" ht="38.25" x14ac:dyDescent="0.2">
      <c r="A222" s="27">
        <v>80131502</v>
      </c>
      <c r="B222" s="22" t="s">
        <v>108227</v>
      </c>
      <c r="C222" s="45" t="s">
        <v>108161</v>
      </c>
      <c r="D222" s="45" t="s">
        <v>108161</v>
      </c>
      <c r="E222" s="45" t="s">
        <v>108143</v>
      </c>
      <c r="F222" s="45" t="s">
        <v>108143</v>
      </c>
      <c r="G222" s="44" t="s">
        <v>108117</v>
      </c>
      <c r="H222" s="36" t="s">
        <v>108098</v>
      </c>
      <c r="I222" s="43">
        <v>28033144</v>
      </c>
      <c r="J222" s="43">
        <f t="shared" si="7"/>
        <v>28033144</v>
      </c>
      <c r="K222" s="63" t="s">
        <v>108103</v>
      </c>
      <c r="L222" s="63" t="s">
        <v>108103</v>
      </c>
      <c r="M222" s="63" t="s">
        <v>107788</v>
      </c>
      <c r="N222" s="57" t="s">
        <v>108015</v>
      </c>
      <c r="O222" s="27" t="s">
        <v>108086</v>
      </c>
      <c r="P222" s="6" t="s">
        <v>107789</v>
      </c>
      <c r="Q222" s="52" t="s">
        <v>107790</v>
      </c>
      <c r="R222" s="23">
        <f t="shared" si="4"/>
        <v>214</v>
      </c>
      <c r="S222" s="106"/>
    </row>
    <row r="223" spans="1:20" s="25" customFormat="1" ht="51" x14ac:dyDescent="0.2">
      <c r="A223" s="27">
        <v>80131502</v>
      </c>
      <c r="B223" s="93" t="s">
        <v>108228</v>
      </c>
      <c r="C223" s="45" t="s">
        <v>108161</v>
      </c>
      <c r="D223" s="45" t="s">
        <v>108161</v>
      </c>
      <c r="E223" s="45" t="s">
        <v>108143</v>
      </c>
      <c r="F223" s="45" t="s">
        <v>108143</v>
      </c>
      <c r="G223" s="44" t="s">
        <v>108117</v>
      </c>
      <c r="H223" s="36" t="s">
        <v>108098</v>
      </c>
      <c r="I223" s="43">
        <v>30536104</v>
      </c>
      <c r="J223" s="43">
        <f t="shared" si="7"/>
        <v>30536104</v>
      </c>
      <c r="K223" s="63" t="s">
        <v>108103</v>
      </c>
      <c r="L223" s="63" t="s">
        <v>108103</v>
      </c>
      <c r="M223" s="63" t="s">
        <v>107788</v>
      </c>
      <c r="N223" s="57" t="s">
        <v>108015</v>
      </c>
      <c r="O223" s="27" t="s">
        <v>108086</v>
      </c>
      <c r="P223" s="6" t="s">
        <v>107789</v>
      </c>
      <c r="Q223" s="52" t="s">
        <v>107790</v>
      </c>
      <c r="R223" s="23">
        <f t="shared" si="4"/>
        <v>215</v>
      </c>
      <c r="S223" s="106"/>
    </row>
    <row r="224" spans="1:20" s="25" customFormat="1" ht="51" x14ac:dyDescent="0.2">
      <c r="A224" s="27">
        <v>80131502</v>
      </c>
      <c r="B224" s="22" t="s">
        <v>108229</v>
      </c>
      <c r="C224" s="45" t="s">
        <v>108161</v>
      </c>
      <c r="D224" s="45" t="s">
        <v>108161</v>
      </c>
      <c r="E224" s="45" t="s">
        <v>108143</v>
      </c>
      <c r="F224" s="45" t="s">
        <v>108143</v>
      </c>
      <c r="G224" s="44" t="s">
        <v>108117</v>
      </c>
      <c r="H224" s="36" t="s">
        <v>108098</v>
      </c>
      <c r="I224" s="43">
        <v>15017752</v>
      </c>
      <c r="J224" s="43">
        <f t="shared" si="7"/>
        <v>15017752</v>
      </c>
      <c r="K224" s="63" t="s">
        <v>108103</v>
      </c>
      <c r="L224" s="63" t="s">
        <v>108103</v>
      </c>
      <c r="M224" s="63" t="s">
        <v>107788</v>
      </c>
      <c r="N224" s="57" t="s">
        <v>108015</v>
      </c>
      <c r="O224" s="27" t="s">
        <v>108086</v>
      </c>
      <c r="P224" s="6" t="s">
        <v>107789</v>
      </c>
      <c r="Q224" s="52" t="s">
        <v>107790</v>
      </c>
      <c r="R224" s="23">
        <f t="shared" si="4"/>
        <v>216</v>
      </c>
      <c r="S224" s="106"/>
    </row>
    <row r="225" spans="1:19" s="25" customFormat="1" ht="63.75" x14ac:dyDescent="0.2">
      <c r="A225" s="27" t="s">
        <v>108233</v>
      </c>
      <c r="B225" s="18" t="s">
        <v>108234</v>
      </c>
      <c r="C225" s="45" t="s">
        <v>108189</v>
      </c>
      <c r="D225" s="45" t="s">
        <v>108189</v>
      </c>
      <c r="E225" s="45" t="s">
        <v>108111</v>
      </c>
      <c r="F225" s="45" t="s">
        <v>108111</v>
      </c>
      <c r="G225" s="37" t="s">
        <v>100</v>
      </c>
      <c r="H225" s="36" t="s">
        <v>108235</v>
      </c>
      <c r="I225" s="43">
        <v>3450000000</v>
      </c>
      <c r="J225" s="43">
        <f>I225</f>
        <v>3450000000</v>
      </c>
      <c r="K225" s="63" t="s">
        <v>108103</v>
      </c>
      <c r="L225" s="63" t="s">
        <v>108103</v>
      </c>
      <c r="M225" s="63" t="s">
        <v>108214</v>
      </c>
      <c r="N225" s="57" t="s">
        <v>108015</v>
      </c>
      <c r="O225" s="24" t="s">
        <v>108142</v>
      </c>
      <c r="P225" s="6" t="s">
        <v>107789</v>
      </c>
      <c r="Q225" s="52" t="s">
        <v>107790</v>
      </c>
      <c r="R225" s="23">
        <f t="shared" si="4"/>
        <v>217</v>
      </c>
      <c r="S225" s="106"/>
    </row>
    <row r="226" spans="1:19" s="25" customFormat="1" ht="51" x14ac:dyDescent="0.2">
      <c r="A226" s="27">
        <v>55101519</v>
      </c>
      <c r="B226" s="93" t="s">
        <v>108252</v>
      </c>
      <c r="C226" s="45" t="s">
        <v>108189</v>
      </c>
      <c r="D226" s="45" t="s">
        <v>108189</v>
      </c>
      <c r="E226" s="45" t="s">
        <v>108111</v>
      </c>
      <c r="F226" s="45" t="s">
        <v>108111</v>
      </c>
      <c r="G226" s="44" t="s">
        <v>108253</v>
      </c>
      <c r="H226" s="36" t="s">
        <v>108254</v>
      </c>
      <c r="I226" s="43">
        <v>5000000</v>
      </c>
      <c r="J226" s="43">
        <f>I226</f>
        <v>5000000</v>
      </c>
      <c r="K226" s="63" t="s">
        <v>108103</v>
      </c>
      <c r="L226" s="63" t="s">
        <v>108103</v>
      </c>
      <c r="M226" s="63" t="s">
        <v>107788</v>
      </c>
      <c r="N226" s="57" t="s">
        <v>108015</v>
      </c>
      <c r="O226" s="27" t="s">
        <v>108086</v>
      </c>
      <c r="P226" s="6" t="s">
        <v>107789</v>
      </c>
      <c r="Q226" s="52" t="s">
        <v>107790</v>
      </c>
      <c r="R226" s="23">
        <f t="shared" si="4"/>
        <v>218</v>
      </c>
      <c r="S226" s="106"/>
    </row>
    <row r="227" spans="1:19" s="25" customFormat="1" ht="63.75" x14ac:dyDescent="0.2">
      <c r="A227" s="24" t="s">
        <v>103747</v>
      </c>
      <c r="B227" s="93" t="s">
        <v>108255</v>
      </c>
      <c r="C227" s="45" t="s">
        <v>108161</v>
      </c>
      <c r="D227" s="45" t="s">
        <v>108161</v>
      </c>
      <c r="E227" s="45" t="s">
        <v>108256</v>
      </c>
      <c r="F227" s="45" t="s">
        <v>108256</v>
      </c>
      <c r="G227" s="44" t="s">
        <v>108117</v>
      </c>
      <c r="H227" s="36" t="s">
        <v>108098</v>
      </c>
      <c r="I227" s="43">
        <v>97500000</v>
      </c>
      <c r="J227" s="43">
        <f>I227</f>
        <v>97500000</v>
      </c>
      <c r="K227" s="63" t="s">
        <v>108103</v>
      </c>
      <c r="L227" s="63" t="s">
        <v>108103</v>
      </c>
      <c r="M227" s="63" t="s">
        <v>107788</v>
      </c>
      <c r="N227" s="57" t="s">
        <v>108015</v>
      </c>
      <c r="O227" s="24" t="s">
        <v>108142</v>
      </c>
      <c r="P227" s="6" t="s">
        <v>107789</v>
      </c>
      <c r="Q227" s="52" t="s">
        <v>107790</v>
      </c>
      <c r="R227" s="23">
        <f t="shared" si="4"/>
        <v>219</v>
      </c>
      <c r="S227" s="106"/>
    </row>
    <row r="228" spans="1:19" s="25" customFormat="1" ht="51" x14ac:dyDescent="0.2">
      <c r="A228" s="24" t="s">
        <v>103553</v>
      </c>
      <c r="B228" s="93" t="s">
        <v>108257</v>
      </c>
      <c r="C228" s="45" t="s">
        <v>108161</v>
      </c>
      <c r="D228" s="45" t="s">
        <v>108161</v>
      </c>
      <c r="E228" s="45" t="s">
        <v>108258</v>
      </c>
      <c r="F228" s="45" t="s">
        <v>108258</v>
      </c>
      <c r="G228" s="45" t="s">
        <v>108259</v>
      </c>
      <c r="H228" s="36" t="s">
        <v>108098</v>
      </c>
      <c r="I228" s="43">
        <v>12588000000</v>
      </c>
      <c r="J228" s="43">
        <f>I228</f>
        <v>12588000000</v>
      </c>
      <c r="K228" s="63" t="s">
        <v>108103</v>
      </c>
      <c r="L228" s="63" t="s">
        <v>108103</v>
      </c>
      <c r="M228" s="63" t="s">
        <v>107788</v>
      </c>
      <c r="N228" s="57" t="s">
        <v>108015</v>
      </c>
      <c r="O228" s="24" t="s">
        <v>108112</v>
      </c>
      <c r="P228" s="6" t="s">
        <v>107789</v>
      </c>
      <c r="Q228" s="52" t="s">
        <v>107790</v>
      </c>
      <c r="R228" s="23">
        <f t="shared" si="4"/>
        <v>220</v>
      </c>
      <c r="S228" s="106"/>
    </row>
    <row r="229" spans="1:19" s="25" customFormat="1" ht="89.25" x14ac:dyDescent="0.2">
      <c r="A229" s="24">
        <v>80101504</v>
      </c>
      <c r="B229" s="93" t="s">
        <v>108260</v>
      </c>
      <c r="C229" s="45" t="s">
        <v>108173</v>
      </c>
      <c r="D229" s="45" t="s">
        <v>108173</v>
      </c>
      <c r="E229" s="45">
        <v>7.5</v>
      </c>
      <c r="F229" s="45">
        <v>7.5</v>
      </c>
      <c r="G229" s="45" t="s">
        <v>108117</v>
      </c>
      <c r="H229" s="36" t="s">
        <v>108098</v>
      </c>
      <c r="I229" s="43">
        <v>52500000</v>
      </c>
      <c r="J229" s="43">
        <f>I229</f>
        <v>52500000</v>
      </c>
      <c r="K229" s="63" t="s">
        <v>108103</v>
      </c>
      <c r="L229" s="63" t="s">
        <v>108103</v>
      </c>
      <c r="M229" s="63" t="s">
        <v>107788</v>
      </c>
      <c r="N229" s="57" t="s">
        <v>108015</v>
      </c>
      <c r="O229" s="24" t="s">
        <v>108112</v>
      </c>
      <c r="P229" s="6" t="s">
        <v>107789</v>
      </c>
      <c r="Q229" s="52" t="s">
        <v>107790</v>
      </c>
      <c r="R229" s="23">
        <f t="shared" si="4"/>
        <v>221</v>
      </c>
      <c r="S229" s="106"/>
    </row>
    <row r="230" spans="1:19" s="25" customFormat="1" ht="89.25" x14ac:dyDescent="0.2">
      <c r="A230" s="24">
        <v>80101504</v>
      </c>
      <c r="B230" s="93" t="s">
        <v>108260</v>
      </c>
      <c r="C230" s="45" t="s">
        <v>108173</v>
      </c>
      <c r="D230" s="45" t="s">
        <v>108173</v>
      </c>
      <c r="E230" s="45">
        <v>7.5</v>
      </c>
      <c r="F230" s="45">
        <v>7.5</v>
      </c>
      <c r="G230" s="45" t="s">
        <v>108117</v>
      </c>
      <c r="H230" s="36" t="s">
        <v>108098</v>
      </c>
      <c r="I230" s="43">
        <v>52500000</v>
      </c>
      <c r="J230" s="43">
        <f t="shared" ref="J230:J231" si="8">I230</f>
        <v>52500000</v>
      </c>
      <c r="K230" s="63" t="s">
        <v>108103</v>
      </c>
      <c r="L230" s="63" t="s">
        <v>108103</v>
      </c>
      <c r="M230" s="63" t="s">
        <v>107788</v>
      </c>
      <c r="N230" s="57" t="s">
        <v>108015</v>
      </c>
      <c r="O230" s="24" t="s">
        <v>108112</v>
      </c>
      <c r="P230" s="6" t="s">
        <v>107789</v>
      </c>
      <c r="Q230" s="52" t="s">
        <v>107790</v>
      </c>
      <c r="R230" s="23">
        <f t="shared" si="4"/>
        <v>222</v>
      </c>
      <c r="S230" s="106"/>
    </row>
    <row r="231" spans="1:19" s="25" customFormat="1" ht="89.25" x14ac:dyDescent="0.2">
      <c r="A231" s="24">
        <v>80101504</v>
      </c>
      <c r="B231" s="93" t="s">
        <v>108260</v>
      </c>
      <c r="C231" s="45" t="s">
        <v>108173</v>
      </c>
      <c r="D231" s="45" t="s">
        <v>108173</v>
      </c>
      <c r="E231" s="45">
        <v>7.5</v>
      </c>
      <c r="F231" s="45">
        <v>7.5</v>
      </c>
      <c r="G231" s="45" t="s">
        <v>108117</v>
      </c>
      <c r="H231" s="36" t="s">
        <v>108098</v>
      </c>
      <c r="I231" s="43">
        <v>52500000</v>
      </c>
      <c r="J231" s="43">
        <f t="shared" si="8"/>
        <v>52500000</v>
      </c>
      <c r="K231" s="63" t="s">
        <v>108103</v>
      </c>
      <c r="L231" s="63" t="s">
        <v>108103</v>
      </c>
      <c r="M231" s="63" t="s">
        <v>107788</v>
      </c>
      <c r="N231" s="57" t="s">
        <v>108015</v>
      </c>
      <c r="O231" s="24" t="s">
        <v>108112</v>
      </c>
      <c r="P231" s="6" t="s">
        <v>107789</v>
      </c>
      <c r="Q231" s="52" t="s">
        <v>107790</v>
      </c>
      <c r="R231" s="23">
        <f t="shared" si="4"/>
        <v>223</v>
      </c>
      <c r="S231" s="106"/>
    </row>
    <row r="232" spans="1:19" s="25" customFormat="1" ht="89.25" x14ac:dyDescent="0.2">
      <c r="A232" s="24">
        <v>80101504</v>
      </c>
      <c r="B232" s="93" t="s">
        <v>108260</v>
      </c>
      <c r="C232" s="45" t="s">
        <v>108173</v>
      </c>
      <c r="D232" s="45" t="s">
        <v>108173</v>
      </c>
      <c r="E232" s="45" t="s">
        <v>108143</v>
      </c>
      <c r="F232" s="45" t="s">
        <v>108261</v>
      </c>
      <c r="G232" s="45" t="s">
        <v>108117</v>
      </c>
      <c r="H232" s="36" t="s">
        <v>108098</v>
      </c>
      <c r="I232" s="43">
        <v>41250000</v>
      </c>
      <c r="J232" s="43">
        <f>I232</f>
        <v>41250000</v>
      </c>
      <c r="K232" s="63" t="s">
        <v>108103</v>
      </c>
      <c r="L232" s="63" t="s">
        <v>108103</v>
      </c>
      <c r="M232" s="63" t="s">
        <v>107788</v>
      </c>
      <c r="N232" s="57" t="s">
        <v>108015</v>
      </c>
      <c r="O232" s="24" t="s">
        <v>108112</v>
      </c>
      <c r="P232" s="6" t="s">
        <v>107789</v>
      </c>
      <c r="Q232" s="52" t="s">
        <v>107790</v>
      </c>
      <c r="R232" s="23">
        <f t="shared" si="4"/>
        <v>224</v>
      </c>
      <c r="S232" s="106"/>
    </row>
    <row r="233" spans="1:19" s="25" customFormat="1" ht="102" x14ac:dyDescent="0.2">
      <c r="A233" s="98">
        <v>80101504</v>
      </c>
      <c r="B233" s="93" t="s">
        <v>108266</v>
      </c>
      <c r="C233" s="45" t="s">
        <v>172</v>
      </c>
      <c r="D233" s="45" t="s">
        <v>172</v>
      </c>
      <c r="E233" s="45" t="s">
        <v>108104</v>
      </c>
      <c r="F233" s="45" t="s">
        <v>108104</v>
      </c>
      <c r="G233" s="45" t="s">
        <v>108117</v>
      </c>
      <c r="H233" s="36" t="s">
        <v>108098</v>
      </c>
      <c r="I233" s="43">
        <v>50000000</v>
      </c>
      <c r="J233" s="43">
        <f t="shared" ref="J233:J235" si="9">I233</f>
        <v>50000000</v>
      </c>
      <c r="K233" s="63" t="s">
        <v>108103</v>
      </c>
      <c r="L233" s="63" t="s">
        <v>108103</v>
      </c>
      <c r="M233" s="63" t="s">
        <v>107788</v>
      </c>
      <c r="N233" s="57" t="s">
        <v>108015</v>
      </c>
      <c r="O233" s="24" t="s">
        <v>108112</v>
      </c>
      <c r="P233" s="6" t="s">
        <v>107789</v>
      </c>
      <c r="Q233" s="52" t="s">
        <v>107790</v>
      </c>
      <c r="R233" s="23">
        <f t="shared" si="4"/>
        <v>225</v>
      </c>
      <c r="S233" s="106"/>
    </row>
    <row r="234" spans="1:19" s="25" customFormat="1" ht="63.75" x14ac:dyDescent="0.2">
      <c r="A234" s="98">
        <v>80101504</v>
      </c>
      <c r="B234" s="93" t="s">
        <v>108267</v>
      </c>
      <c r="C234" s="45" t="s">
        <v>167</v>
      </c>
      <c r="D234" s="45" t="s">
        <v>167</v>
      </c>
      <c r="E234" s="45" t="s">
        <v>108111</v>
      </c>
      <c r="F234" s="45" t="s">
        <v>108111</v>
      </c>
      <c r="G234" s="45" t="s">
        <v>108117</v>
      </c>
      <c r="H234" s="36" t="s">
        <v>108098</v>
      </c>
      <c r="I234" s="43">
        <f>5500000*6</f>
        <v>33000000</v>
      </c>
      <c r="J234" s="43">
        <f t="shared" si="9"/>
        <v>33000000</v>
      </c>
      <c r="K234" s="63" t="s">
        <v>108103</v>
      </c>
      <c r="L234" s="63" t="s">
        <v>108103</v>
      </c>
      <c r="M234" s="63" t="s">
        <v>107788</v>
      </c>
      <c r="N234" s="57" t="s">
        <v>108015</v>
      </c>
      <c r="O234" s="24" t="s">
        <v>108112</v>
      </c>
      <c r="P234" s="6" t="s">
        <v>107789</v>
      </c>
      <c r="Q234" s="52" t="s">
        <v>107790</v>
      </c>
      <c r="R234" s="23">
        <f t="shared" si="4"/>
        <v>226</v>
      </c>
      <c r="S234" s="106"/>
    </row>
    <row r="235" spans="1:19" s="25" customFormat="1" ht="89.25" x14ac:dyDescent="0.2">
      <c r="A235" s="98">
        <v>80101504</v>
      </c>
      <c r="B235" s="93" t="s">
        <v>108268</v>
      </c>
      <c r="C235" s="45" t="s">
        <v>167</v>
      </c>
      <c r="D235" s="45" t="s">
        <v>167</v>
      </c>
      <c r="E235" s="45" t="s">
        <v>108111</v>
      </c>
      <c r="F235" s="45" t="s">
        <v>108111</v>
      </c>
      <c r="G235" s="45" t="s">
        <v>108117</v>
      </c>
      <c r="H235" s="36" t="s">
        <v>108098</v>
      </c>
      <c r="I235" s="43">
        <f>5500000*6</f>
        <v>33000000</v>
      </c>
      <c r="J235" s="43">
        <f t="shared" si="9"/>
        <v>33000000</v>
      </c>
      <c r="K235" s="63" t="s">
        <v>108103</v>
      </c>
      <c r="L235" s="63" t="s">
        <v>108103</v>
      </c>
      <c r="M235" s="63" t="s">
        <v>107788</v>
      </c>
      <c r="N235" s="57" t="s">
        <v>108015</v>
      </c>
      <c r="O235" s="24" t="s">
        <v>108112</v>
      </c>
      <c r="P235" s="6" t="s">
        <v>107789</v>
      </c>
      <c r="Q235" s="52" t="s">
        <v>107790</v>
      </c>
      <c r="R235" s="23">
        <f t="shared" si="4"/>
        <v>227</v>
      </c>
      <c r="S235" s="106"/>
    </row>
    <row r="236" spans="1:19" s="25" customFormat="1" ht="25.5" x14ac:dyDescent="0.2">
      <c r="A236" s="98" t="s">
        <v>94838</v>
      </c>
      <c r="B236" s="93" t="s">
        <v>108269</v>
      </c>
      <c r="C236" s="45" t="s">
        <v>108125</v>
      </c>
      <c r="D236" s="45" t="s">
        <v>108125</v>
      </c>
      <c r="E236" s="45" t="s">
        <v>108106</v>
      </c>
      <c r="F236" s="45" t="s">
        <v>108106</v>
      </c>
      <c r="G236" s="45" t="s">
        <v>108271</v>
      </c>
      <c r="H236" s="36" t="s">
        <v>108270</v>
      </c>
      <c r="I236" s="43">
        <v>2500000</v>
      </c>
      <c r="J236" s="43">
        <f>I236</f>
        <v>2500000</v>
      </c>
      <c r="K236" s="63" t="s">
        <v>108103</v>
      </c>
      <c r="L236" s="63" t="s">
        <v>108103</v>
      </c>
      <c r="M236" s="63" t="s">
        <v>107788</v>
      </c>
      <c r="N236" s="57" t="s">
        <v>108015</v>
      </c>
      <c r="O236" s="27" t="s">
        <v>108086</v>
      </c>
      <c r="P236" s="6" t="s">
        <v>107789</v>
      </c>
      <c r="Q236" s="52" t="s">
        <v>107790</v>
      </c>
      <c r="R236" s="23">
        <f t="shared" si="4"/>
        <v>228</v>
      </c>
      <c r="S236" s="106"/>
    </row>
    <row r="237" spans="1:19" s="25" customFormat="1" ht="76.5" x14ac:dyDescent="0.2">
      <c r="A237" s="98" t="s">
        <v>108273</v>
      </c>
      <c r="B237" s="93" t="s">
        <v>108274</v>
      </c>
      <c r="C237" s="45" t="s">
        <v>108275</v>
      </c>
      <c r="D237" s="45" t="s">
        <v>108125</v>
      </c>
      <c r="E237" s="56" t="s">
        <v>108111</v>
      </c>
      <c r="F237" s="45" t="s">
        <v>108111</v>
      </c>
      <c r="G237" s="45" t="s">
        <v>108096</v>
      </c>
      <c r="H237" s="36" t="s">
        <v>108164</v>
      </c>
      <c r="I237" s="43">
        <v>48000000</v>
      </c>
      <c r="J237" s="43">
        <f>I237</f>
        <v>48000000</v>
      </c>
      <c r="K237" s="63" t="s">
        <v>108103</v>
      </c>
      <c r="L237" s="63" t="s">
        <v>108103</v>
      </c>
      <c r="M237" s="63" t="s">
        <v>107788</v>
      </c>
      <c r="N237" s="57" t="s">
        <v>108015</v>
      </c>
      <c r="O237" s="24" t="s">
        <v>108142</v>
      </c>
      <c r="P237" s="6" t="s">
        <v>107789</v>
      </c>
      <c r="Q237" s="52" t="s">
        <v>107790</v>
      </c>
      <c r="R237" s="23">
        <f t="shared" si="4"/>
        <v>229</v>
      </c>
      <c r="S237" s="106"/>
    </row>
    <row r="238" spans="1:19" s="27" customFormat="1" ht="93.75" customHeight="1" x14ac:dyDescent="0.2">
      <c r="A238" s="99" t="s">
        <v>108276</v>
      </c>
      <c r="B238" s="99" t="s">
        <v>108277</v>
      </c>
      <c r="C238" s="27" t="s">
        <v>108275</v>
      </c>
      <c r="D238" s="27" t="s">
        <v>108275</v>
      </c>
      <c r="E238" s="56" t="s">
        <v>108111</v>
      </c>
      <c r="F238" s="56" t="s">
        <v>108111</v>
      </c>
      <c r="G238" s="45" t="s">
        <v>108096</v>
      </c>
      <c r="H238" s="27" t="s">
        <v>108164</v>
      </c>
      <c r="I238" s="43">
        <v>48000000</v>
      </c>
      <c r="J238" s="43">
        <f>I238</f>
        <v>48000000</v>
      </c>
      <c r="K238" s="63" t="s">
        <v>108103</v>
      </c>
      <c r="L238" s="63" t="s">
        <v>108103</v>
      </c>
      <c r="M238" s="63" t="s">
        <v>107788</v>
      </c>
      <c r="N238" s="100" t="s">
        <v>108015</v>
      </c>
      <c r="O238" s="99" t="s">
        <v>108142</v>
      </c>
      <c r="P238" s="101" t="s">
        <v>107789</v>
      </c>
      <c r="Q238" s="102" t="s">
        <v>107790</v>
      </c>
      <c r="R238" s="23">
        <f t="shared" si="4"/>
        <v>230</v>
      </c>
      <c r="S238" s="118"/>
    </row>
    <row r="239" spans="1:19" s="27" customFormat="1" ht="93.75" customHeight="1" x14ac:dyDescent="0.2">
      <c r="A239" s="24">
        <v>80101504</v>
      </c>
      <c r="B239" s="103" t="s">
        <v>108278</v>
      </c>
      <c r="C239" s="56" t="s">
        <v>167</v>
      </c>
      <c r="D239" s="56" t="s">
        <v>167</v>
      </c>
      <c r="E239" s="56" t="s">
        <v>108111</v>
      </c>
      <c r="F239" s="56" t="s">
        <v>108111</v>
      </c>
      <c r="G239" s="45" t="s">
        <v>108117</v>
      </c>
      <c r="H239" s="27" t="s">
        <v>108164</v>
      </c>
      <c r="I239" s="43">
        <v>20000000</v>
      </c>
      <c r="J239" s="43">
        <f>I239</f>
        <v>20000000</v>
      </c>
      <c r="K239" s="63" t="s">
        <v>108103</v>
      </c>
      <c r="L239" s="63" t="s">
        <v>108103</v>
      </c>
      <c r="M239" s="63" t="s">
        <v>107788</v>
      </c>
      <c r="N239" s="57" t="s">
        <v>108015</v>
      </c>
      <c r="O239" s="24" t="s">
        <v>108112</v>
      </c>
      <c r="P239" s="101" t="s">
        <v>107789</v>
      </c>
      <c r="Q239" s="102" t="s">
        <v>107790</v>
      </c>
      <c r="R239" s="23">
        <f t="shared" si="4"/>
        <v>231</v>
      </c>
      <c r="S239" s="118"/>
    </row>
    <row r="240" spans="1:19" s="27" customFormat="1" ht="105.75" customHeight="1" x14ac:dyDescent="0.2">
      <c r="A240" s="24">
        <v>80101504</v>
      </c>
      <c r="B240" s="103" t="s">
        <v>108279</v>
      </c>
      <c r="C240" s="56" t="s">
        <v>167</v>
      </c>
      <c r="D240" s="56" t="s">
        <v>167</v>
      </c>
      <c r="E240" s="56" t="s">
        <v>108111</v>
      </c>
      <c r="F240" s="56" t="s">
        <v>108111</v>
      </c>
      <c r="G240" s="45" t="s">
        <v>108117</v>
      </c>
      <c r="H240" s="27" t="s">
        <v>108164</v>
      </c>
      <c r="I240" s="43">
        <v>63000000</v>
      </c>
      <c r="J240" s="43">
        <f>I240</f>
        <v>63000000</v>
      </c>
      <c r="K240" s="63" t="s">
        <v>108103</v>
      </c>
      <c r="L240" s="63" t="s">
        <v>108103</v>
      </c>
      <c r="M240" s="63" t="s">
        <v>107788</v>
      </c>
      <c r="N240" s="57" t="s">
        <v>108015</v>
      </c>
      <c r="O240" s="24" t="s">
        <v>108112</v>
      </c>
      <c r="P240" s="101" t="s">
        <v>107789</v>
      </c>
      <c r="Q240" s="102" t="s">
        <v>107790</v>
      </c>
      <c r="R240" s="23">
        <f t="shared" si="4"/>
        <v>232</v>
      </c>
      <c r="S240" s="118"/>
    </row>
    <row r="241" spans="1:19" s="27" customFormat="1" ht="38.25" x14ac:dyDescent="0.2">
      <c r="A241" s="24">
        <v>80131502</v>
      </c>
      <c r="B241" s="103" t="s">
        <v>108282</v>
      </c>
      <c r="C241" s="56" t="s">
        <v>108286</v>
      </c>
      <c r="D241" s="56" t="s">
        <v>108286</v>
      </c>
      <c r="E241" s="56" t="s">
        <v>108281</v>
      </c>
      <c r="F241" s="56" t="s">
        <v>108281</v>
      </c>
      <c r="G241" s="45" t="s">
        <v>108117</v>
      </c>
      <c r="H241" s="27" t="s">
        <v>108164</v>
      </c>
      <c r="I241" s="43">
        <f>2712770+3879263</f>
        <v>6592033</v>
      </c>
      <c r="J241" s="43">
        <f>2712770</f>
        <v>2712770</v>
      </c>
      <c r="K241" s="63" t="s">
        <v>108120</v>
      </c>
      <c r="L241" s="63" t="s">
        <v>108287</v>
      </c>
      <c r="M241" s="63" t="s">
        <v>107788</v>
      </c>
      <c r="N241" s="57" t="s">
        <v>108015</v>
      </c>
      <c r="O241" s="27" t="s">
        <v>108086</v>
      </c>
      <c r="P241" s="6" t="s">
        <v>107789</v>
      </c>
      <c r="Q241" s="52" t="s">
        <v>107790</v>
      </c>
      <c r="R241" s="23">
        <f t="shared" si="4"/>
        <v>233</v>
      </c>
      <c r="S241" s="118"/>
    </row>
    <row r="242" spans="1:19" s="27" customFormat="1" ht="38.25" x14ac:dyDescent="0.2">
      <c r="A242" s="24">
        <v>80131502</v>
      </c>
      <c r="B242" s="103" t="s">
        <v>108283</v>
      </c>
      <c r="C242" s="56" t="s">
        <v>108286</v>
      </c>
      <c r="D242" s="56" t="s">
        <v>108286</v>
      </c>
      <c r="E242" s="56" t="s">
        <v>108281</v>
      </c>
      <c r="F242" s="56" t="s">
        <v>108281</v>
      </c>
      <c r="G242" s="45" t="s">
        <v>108117</v>
      </c>
      <c r="H242" s="27" t="s">
        <v>108164</v>
      </c>
      <c r="I242" s="43">
        <f>J242+22671947</f>
        <v>38526452</v>
      </c>
      <c r="J242" s="43">
        <v>15854505</v>
      </c>
      <c r="K242" s="63" t="s">
        <v>108120</v>
      </c>
      <c r="L242" s="63" t="s">
        <v>108287</v>
      </c>
      <c r="M242" s="63" t="s">
        <v>107788</v>
      </c>
      <c r="N242" s="57" t="s">
        <v>108015</v>
      </c>
      <c r="O242" s="27" t="s">
        <v>108086</v>
      </c>
      <c r="P242" s="6" t="s">
        <v>107789</v>
      </c>
      <c r="Q242" s="52" t="s">
        <v>107790</v>
      </c>
      <c r="R242" s="23">
        <f t="shared" si="4"/>
        <v>234</v>
      </c>
      <c r="S242" s="118"/>
    </row>
    <row r="243" spans="1:19" s="27" customFormat="1" ht="38.25" x14ac:dyDescent="0.2">
      <c r="A243" s="24">
        <v>80131502</v>
      </c>
      <c r="B243" s="103" t="s">
        <v>108284</v>
      </c>
      <c r="C243" s="56" t="s">
        <v>108286</v>
      </c>
      <c r="D243" s="56" t="s">
        <v>108286</v>
      </c>
      <c r="E243" s="56" t="s">
        <v>108281</v>
      </c>
      <c r="F243" s="56" t="s">
        <v>108281</v>
      </c>
      <c r="G243" s="45" t="s">
        <v>108117</v>
      </c>
      <c r="H243" s="27" t="s">
        <v>108164</v>
      </c>
      <c r="I243" s="43">
        <f>J243+5021326</f>
        <v>8532741</v>
      </c>
      <c r="J243" s="43">
        <v>3511415</v>
      </c>
      <c r="K243" s="63" t="s">
        <v>108120</v>
      </c>
      <c r="L243" s="63" t="s">
        <v>108287</v>
      </c>
      <c r="M243" s="63" t="s">
        <v>107788</v>
      </c>
      <c r="N243" s="57" t="s">
        <v>108015</v>
      </c>
      <c r="O243" s="27" t="s">
        <v>108086</v>
      </c>
      <c r="P243" s="6" t="s">
        <v>107789</v>
      </c>
      <c r="Q243" s="52" t="s">
        <v>107790</v>
      </c>
      <c r="R243" s="23">
        <f t="shared" si="4"/>
        <v>235</v>
      </c>
      <c r="S243" s="118"/>
    </row>
    <row r="244" spans="1:19" s="27" customFormat="1" ht="38.25" x14ac:dyDescent="0.2">
      <c r="A244" s="24">
        <v>80131502</v>
      </c>
      <c r="B244" s="103" t="s">
        <v>108285</v>
      </c>
      <c r="C244" s="56" t="s">
        <v>108286</v>
      </c>
      <c r="D244" s="56" t="s">
        <v>108286</v>
      </c>
      <c r="E244" s="56" t="s">
        <v>108281</v>
      </c>
      <c r="F244" s="56" t="s">
        <v>108281</v>
      </c>
      <c r="G244" s="45" t="s">
        <v>108117</v>
      </c>
      <c r="H244" s="27" t="s">
        <v>108164</v>
      </c>
      <c r="I244" s="43">
        <f>J244+59761165</f>
        <v>101552190</v>
      </c>
      <c r="J244" s="43">
        <v>41791025</v>
      </c>
      <c r="K244" s="63" t="s">
        <v>108120</v>
      </c>
      <c r="L244" s="63" t="s">
        <v>108287</v>
      </c>
      <c r="M244" s="63" t="s">
        <v>107788</v>
      </c>
      <c r="N244" s="57" t="s">
        <v>108015</v>
      </c>
      <c r="O244" s="27" t="s">
        <v>108086</v>
      </c>
      <c r="P244" s="6" t="s">
        <v>107789</v>
      </c>
      <c r="Q244" s="52" t="s">
        <v>107790</v>
      </c>
      <c r="R244" s="23">
        <f t="shared" si="4"/>
        <v>236</v>
      </c>
      <c r="S244" s="118"/>
    </row>
    <row r="245" spans="1:19" s="71" customFormat="1" ht="23.25" customHeight="1" x14ac:dyDescent="0.35">
      <c r="A245" s="32" t="s">
        <v>108089</v>
      </c>
      <c r="B245" s="21"/>
      <c r="C245" s="64"/>
      <c r="D245" s="65"/>
      <c r="E245" s="65"/>
      <c r="F245" s="65"/>
      <c r="G245" s="65"/>
      <c r="H245" s="65"/>
      <c r="I245" s="66"/>
      <c r="J245" s="66"/>
      <c r="K245" s="65"/>
      <c r="L245" s="67"/>
      <c r="M245" s="65"/>
      <c r="N245" s="65"/>
      <c r="O245" s="67"/>
      <c r="P245" s="68"/>
      <c r="Q245" s="69"/>
      <c r="R245" s="70"/>
      <c r="S245" s="119"/>
    </row>
    <row r="246" spans="1:19" s="25" customFormat="1" ht="13.5" customHeight="1" x14ac:dyDescent="0.2">
      <c r="A246" s="27" t="s">
        <v>107954</v>
      </c>
      <c r="B246" s="18" t="s">
        <v>107955</v>
      </c>
      <c r="C246" s="44">
        <v>1</v>
      </c>
      <c r="D246" s="44">
        <v>1</v>
      </c>
      <c r="E246" s="44">
        <v>5</v>
      </c>
      <c r="F246" s="44">
        <v>1</v>
      </c>
      <c r="G246" s="44" t="s">
        <v>133</v>
      </c>
      <c r="H246" s="37">
        <v>2</v>
      </c>
      <c r="I246" s="43">
        <v>85000000</v>
      </c>
      <c r="J246" s="43">
        <f>I246</f>
        <v>85000000</v>
      </c>
      <c r="K246" s="44" t="s">
        <v>211</v>
      </c>
      <c r="L246" s="27">
        <v>0</v>
      </c>
      <c r="M246" s="44" t="s">
        <v>107788</v>
      </c>
      <c r="N246" s="44" t="s">
        <v>15</v>
      </c>
      <c r="O246" s="27" t="s">
        <v>107956</v>
      </c>
      <c r="P246" s="6" t="s">
        <v>107789</v>
      </c>
      <c r="Q246" s="52" t="s">
        <v>107790</v>
      </c>
      <c r="R246" s="72" t="s">
        <v>107983</v>
      </c>
      <c r="S246" s="106"/>
    </row>
    <row r="247" spans="1:19" s="25" customFormat="1" ht="12.75" customHeight="1" x14ac:dyDescent="0.2">
      <c r="A247" s="27" t="s">
        <v>107954</v>
      </c>
      <c r="B247" s="18" t="s">
        <v>107957</v>
      </c>
      <c r="C247" s="44">
        <v>1</v>
      </c>
      <c r="D247" s="44">
        <v>1</v>
      </c>
      <c r="E247" s="44">
        <v>5</v>
      </c>
      <c r="F247" s="44">
        <v>1</v>
      </c>
      <c r="G247" s="44" t="s">
        <v>133</v>
      </c>
      <c r="H247" s="37">
        <v>2</v>
      </c>
      <c r="I247" s="43">
        <v>85000000</v>
      </c>
      <c r="J247" s="43">
        <f t="shared" ref="J247:J271" si="10">I247</f>
        <v>85000000</v>
      </c>
      <c r="K247" s="44" t="s">
        <v>211</v>
      </c>
      <c r="L247" s="27">
        <v>0</v>
      </c>
      <c r="M247" s="44" t="s">
        <v>107788</v>
      </c>
      <c r="N247" s="44" t="s">
        <v>15</v>
      </c>
      <c r="O247" s="27" t="s">
        <v>107956</v>
      </c>
      <c r="P247" s="6" t="s">
        <v>107789</v>
      </c>
      <c r="Q247" s="52" t="s">
        <v>107790</v>
      </c>
      <c r="R247" s="72" t="s">
        <v>107984</v>
      </c>
      <c r="S247" s="106"/>
    </row>
    <row r="248" spans="1:19" s="25" customFormat="1" ht="13.5" customHeight="1" x14ac:dyDescent="0.2">
      <c r="A248" s="27" t="s">
        <v>107954</v>
      </c>
      <c r="B248" s="18" t="s">
        <v>107958</v>
      </c>
      <c r="C248" s="44">
        <v>1</v>
      </c>
      <c r="D248" s="44">
        <v>1</v>
      </c>
      <c r="E248" s="44">
        <v>5</v>
      </c>
      <c r="F248" s="44">
        <v>1</v>
      </c>
      <c r="G248" s="44" t="s">
        <v>133</v>
      </c>
      <c r="H248" s="37">
        <v>2</v>
      </c>
      <c r="I248" s="43">
        <v>85000000</v>
      </c>
      <c r="J248" s="43">
        <f t="shared" si="10"/>
        <v>85000000</v>
      </c>
      <c r="K248" s="44" t="s">
        <v>211</v>
      </c>
      <c r="L248" s="27">
        <v>0</v>
      </c>
      <c r="M248" s="44" t="s">
        <v>107788</v>
      </c>
      <c r="N248" s="44" t="s">
        <v>15</v>
      </c>
      <c r="O248" s="27" t="s">
        <v>107956</v>
      </c>
      <c r="P248" s="6" t="s">
        <v>107789</v>
      </c>
      <c r="Q248" s="52" t="s">
        <v>107790</v>
      </c>
      <c r="R248" s="72" t="s">
        <v>107985</v>
      </c>
      <c r="S248" s="106"/>
    </row>
    <row r="249" spans="1:19" s="25" customFormat="1" ht="12.75" customHeight="1" x14ac:dyDescent="0.2">
      <c r="A249" s="27" t="s">
        <v>107954</v>
      </c>
      <c r="B249" s="18" t="s">
        <v>107959</v>
      </c>
      <c r="C249" s="44">
        <v>1</v>
      </c>
      <c r="D249" s="44">
        <v>1</v>
      </c>
      <c r="E249" s="44">
        <v>5</v>
      </c>
      <c r="F249" s="44">
        <v>1</v>
      </c>
      <c r="G249" s="44" t="s">
        <v>133</v>
      </c>
      <c r="H249" s="37">
        <v>2</v>
      </c>
      <c r="I249" s="43">
        <v>85000000</v>
      </c>
      <c r="J249" s="43">
        <f t="shared" si="10"/>
        <v>85000000</v>
      </c>
      <c r="K249" s="44" t="s">
        <v>211</v>
      </c>
      <c r="L249" s="27">
        <v>0</v>
      </c>
      <c r="M249" s="44" t="s">
        <v>107788</v>
      </c>
      <c r="N249" s="44" t="s">
        <v>15</v>
      </c>
      <c r="O249" s="27" t="s">
        <v>107956</v>
      </c>
      <c r="P249" s="6" t="s">
        <v>107789</v>
      </c>
      <c r="Q249" s="52" t="s">
        <v>107790</v>
      </c>
      <c r="R249" s="72" t="s">
        <v>107986</v>
      </c>
      <c r="S249" s="106"/>
    </row>
    <row r="250" spans="1:19" s="25" customFormat="1" ht="13.5" customHeight="1" x14ac:dyDescent="0.2">
      <c r="A250" s="27" t="s">
        <v>107954</v>
      </c>
      <c r="B250" s="18" t="s">
        <v>107960</v>
      </c>
      <c r="C250" s="44">
        <v>1</v>
      </c>
      <c r="D250" s="44">
        <v>1</v>
      </c>
      <c r="E250" s="44">
        <v>5</v>
      </c>
      <c r="F250" s="44">
        <v>1</v>
      </c>
      <c r="G250" s="44" t="s">
        <v>133</v>
      </c>
      <c r="H250" s="37">
        <v>2</v>
      </c>
      <c r="I250" s="43">
        <v>227375000</v>
      </c>
      <c r="J250" s="43">
        <f t="shared" si="10"/>
        <v>227375000</v>
      </c>
      <c r="K250" s="44" t="s">
        <v>211</v>
      </c>
      <c r="L250" s="27">
        <v>0</v>
      </c>
      <c r="M250" s="44" t="s">
        <v>107788</v>
      </c>
      <c r="N250" s="44" t="s">
        <v>15</v>
      </c>
      <c r="O250" s="27" t="s">
        <v>107956</v>
      </c>
      <c r="P250" s="6" t="s">
        <v>107789</v>
      </c>
      <c r="Q250" s="52" t="s">
        <v>107790</v>
      </c>
      <c r="R250" s="91" t="s">
        <v>107987</v>
      </c>
      <c r="S250" s="106"/>
    </row>
    <row r="251" spans="1:19" s="25" customFormat="1" ht="102" x14ac:dyDescent="0.2">
      <c r="A251" s="27" t="s">
        <v>107954</v>
      </c>
      <c r="B251" s="18" t="s">
        <v>107961</v>
      </c>
      <c r="C251" s="44">
        <v>1</v>
      </c>
      <c r="D251" s="44">
        <v>1</v>
      </c>
      <c r="E251" s="44">
        <v>5</v>
      </c>
      <c r="F251" s="44">
        <v>1</v>
      </c>
      <c r="G251" s="44" t="s">
        <v>133</v>
      </c>
      <c r="H251" s="37">
        <v>2</v>
      </c>
      <c r="I251" s="43">
        <v>53500000</v>
      </c>
      <c r="J251" s="43">
        <f t="shared" si="10"/>
        <v>53500000</v>
      </c>
      <c r="K251" s="44" t="s">
        <v>211</v>
      </c>
      <c r="L251" s="27">
        <v>0</v>
      </c>
      <c r="M251" s="44" t="s">
        <v>107788</v>
      </c>
      <c r="N251" s="44" t="s">
        <v>15</v>
      </c>
      <c r="O251" s="27" t="s">
        <v>107956</v>
      </c>
      <c r="P251" s="6" t="s">
        <v>107789</v>
      </c>
      <c r="Q251" s="52" t="s">
        <v>107790</v>
      </c>
      <c r="R251" s="72" t="s">
        <v>107988</v>
      </c>
      <c r="S251" s="106"/>
    </row>
    <row r="252" spans="1:19" s="25" customFormat="1" ht="25.5" customHeight="1" x14ac:dyDescent="0.2">
      <c r="A252" s="27" t="s">
        <v>107954</v>
      </c>
      <c r="B252" s="18" t="s">
        <v>107962</v>
      </c>
      <c r="C252" s="44">
        <v>1</v>
      </c>
      <c r="D252" s="44">
        <v>1</v>
      </c>
      <c r="E252" s="44">
        <v>5</v>
      </c>
      <c r="F252" s="44">
        <v>1</v>
      </c>
      <c r="G252" s="44" t="s">
        <v>133</v>
      </c>
      <c r="H252" s="37">
        <v>2</v>
      </c>
      <c r="I252" s="43">
        <v>535000000</v>
      </c>
      <c r="J252" s="43">
        <f t="shared" si="10"/>
        <v>535000000</v>
      </c>
      <c r="K252" s="44" t="s">
        <v>211</v>
      </c>
      <c r="L252" s="27">
        <v>0</v>
      </c>
      <c r="M252" s="44" t="s">
        <v>107788</v>
      </c>
      <c r="N252" s="44" t="s">
        <v>15</v>
      </c>
      <c r="O252" s="27" t="s">
        <v>107956</v>
      </c>
      <c r="P252" s="6" t="s">
        <v>107789</v>
      </c>
      <c r="Q252" s="52" t="s">
        <v>107790</v>
      </c>
      <c r="R252" s="72" t="s">
        <v>107989</v>
      </c>
      <c r="S252" s="106"/>
    </row>
    <row r="253" spans="1:19" s="25" customFormat="1" ht="89.25" x14ac:dyDescent="0.2">
      <c r="A253" s="27" t="s">
        <v>107954</v>
      </c>
      <c r="B253" s="18" t="s">
        <v>107963</v>
      </c>
      <c r="C253" s="44">
        <v>1</v>
      </c>
      <c r="D253" s="44">
        <v>1</v>
      </c>
      <c r="E253" s="44">
        <v>5</v>
      </c>
      <c r="F253" s="44">
        <v>1</v>
      </c>
      <c r="G253" s="44" t="s">
        <v>133</v>
      </c>
      <c r="H253" s="37">
        <v>2</v>
      </c>
      <c r="I253" s="43">
        <v>25000000</v>
      </c>
      <c r="J253" s="43">
        <f t="shared" si="10"/>
        <v>25000000</v>
      </c>
      <c r="K253" s="44" t="s">
        <v>211</v>
      </c>
      <c r="L253" s="27">
        <v>0</v>
      </c>
      <c r="M253" s="44" t="s">
        <v>107788</v>
      </c>
      <c r="N253" s="44" t="s">
        <v>15</v>
      </c>
      <c r="O253" s="27" t="s">
        <v>107956</v>
      </c>
      <c r="P253" s="6" t="s">
        <v>107789</v>
      </c>
      <c r="Q253" s="52" t="s">
        <v>107790</v>
      </c>
      <c r="R253" s="72" t="s">
        <v>107990</v>
      </c>
      <c r="S253" s="106"/>
    </row>
    <row r="254" spans="1:19" s="25" customFormat="1" ht="63.75" x14ac:dyDescent="0.2">
      <c r="A254" s="27" t="s">
        <v>107954</v>
      </c>
      <c r="B254" s="18" t="s">
        <v>107964</v>
      </c>
      <c r="C254" s="44">
        <v>1</v>
      </c>
      <c r="D254" s="44">
        <v>1</v>
      </c>
      <c r="E254" s="44">
        <v>5</v>
      </c>
      <c r="F254" s="44">
        <v>1</v>
      </c>
      <c r="G254" s="44" t="s">
        <v>133</v>
      </c>
      <c r="H254" s="37">
        <v>2</v>
      </c>
      <c r="I254" s="43">
        <v>37450000</v>
      </c>
      <c r="J254" s="43">
        <f t="shared" si="10"/>
        <v>37450000</v>
      </c>
      <c r="K254" s="44" t="s">
        <v>211</v>
      </c>
      <c r="L254" s="27">
        <v>0</v>
      </c>
      <c r="M254" s="44" t="s">
        <v>107788</v>
      </c>
      <c r="N254" s="44" t="s">
        <v>15</v>
      </c>
      <c r="O254" s="27" t="s">
        <v>107956</v>
      </c>
      <c r="P254" s="6" t="s">
        <v>107789</v>
      </c>
      <c r="Q254" s="52" t="s">
        <v>107790</v>
      </c>
      <c r="R254" s="72" t="s">
        <v>107991</v>
      </c>
      <c r="S254" s="106"/>
    </row>
    <row r="255" spans="1:19" s="25" customFormat="1" ht="63.75" x14ac:dyDescent="0.2">
      <c r="A255" s="27" t="s">
        <v>107954</v>
      </c>
      <c r="B255" s="18" t="s">
        <v>107965</v>
      </c>
      <c r="C255" s="44">
        <v>1</v>
      </c>
      <c r="D255" s="44">
        <v>1</v>
      </c>
      <c r="E255" s="44">
        <v>5</v>
      </c>
      <c r="F255" s="44">
        <v>1</v>
      </c>
      <c r="G255" s="44" t="s">
        <v>133</v>
      </c>
      <c r="H255" s="37">
        <v>2</v>
      </c>
      <c r="I255" s="43">
        <v>90950000</v>
      </c>
      <c r="J255" s="43">
        <f t="shared" si="10"/>
        <v>90950000</v>
      </c>
      <c r="K255" s="44" t="s">
        <v>211</v>
      </c>
      <c r="L255" s="27">
        <v>0</v>
      </c>
      <c r="M255" s="44" t="s">
        <v>107788</v>
      </c>
      <c r="N255" s="44" t="s">
        <v>15</v>
      </c>
      <c r="O255" s="27" t="s">
        <v>107956</v>
      </c>
      <c r="P255" s="6" t="s">
        <v>107789</v>
      </c>
      <c r="Q255" s="52" t="s">
        <v>107790</v>
      </c>
      <c r="R255" s="72" t="s">
        <v>107992</v>
      </c>
      <c r="S255" s="106"/>
    </row>
    <row r="256" spans="1:19" s="25" customFormat="1" ht="76.5" x14ac:dyDescent="0.2">
      <c r="A256" s="27" t="s">
        <v>107954</v>
      </c>
      <c r="B256" s="18" t="s">
        <v>107966</v>
      </c>
      <c r="C256" s="44">
        <v>1</v>
      </c>
      <c r="D256" s="44">
        <v>1</v>
      </c>
      <c r="E256" s="44">
        <v>5</v>
      </c>
      <c r="F256" s="44">
        <v>1</v>
      </c>
      <c r="G256" s="44" t="s">
        <v>133</v>
      </c>
      <c r="H256" s="37">
        <v>2</v>
      </c>
      <c r="I256" s="43">
        <v>53500000</v>
      </c>
      <c r="J256" s="43">
        <f t="shared" si="10"/>
        <v>53500000</v>
      </c>
      <c r="K256" s="44" t="s">
        <v>211</v>
      </c>
      <c r="L256" s="27">
        <v>0</v>
      </c>
      <c r="M256" s="44" t="s">
        <v>107788</v>
      </c>
      <c r="N256" s="44" t="s">
        <v>15</v>
      </c>
      <c r="O256" s="27" t="s">
        <v>107956</v>
      </c>
      <c r="P256" s="6" t="s">
        <v>107789</v>
      </c>
      <c r="Q256" s="52" t="s">
        <v>107790</v>
      </c>
      <c r="R256" s="72" t="s">
        <v>107993</v>
      </c>
      <c r="S256" s="106"/>
    </row>
    <row r="257" spans="1:19" s="25" customFormat="1" ht="63.75" x14ac:dyDescent="0.2">
      <c r="A257" s="27" t="s">
        <v>107954</v>
      </c>
      <c r="B257" s="18" t="s">
        <v>107967</v>
      </c>
      <c r="C257" s="44">
        <v>1</v>
      </c>
      <c r="D257" s="44">
        <v>1</v>
      </c>
      <c r="E257" s="44">
        <v>5</v>
      </c>
      <c r="F257" s="44">
        <v>1</v>
      </c>
      <c r="G257" s="44" t="s">
        <v>133</v>
      </c>
      <c r="H257" s="37">
        <v>2</v>
      </c>
      <c r="I257" s="43">
        <v>26750000</v>
      </c>
      <c r="J257" s="43">
        <f t="shared" si="10"/>
        <v>26750000</v>
      </c>
      <c r="K257" s="44" t="s">
        <v>211</v>
      </c>
      <c r="L257" s="27">
        <v>0</v>
      </c>
      <c r="M257" s="44" t="s">
        <v>107788</v>
      </c>
      <c r="N257" s="44" t="s">
        <v>15</v>
      </c>
      <c r="O257" s="27" t="s">
        <v>107956</v>
      </c>
      <c r="P257" s="6" t="s">
        <v>107789</v>
      </c>
      <c r="Q257" s="52" t="s">
        <v>107790</v>
      </c>
      <c r="R257" s="72" t="s">
        <v>107994</v>
      </c>
      <c r="S257" s="106"/>
    </row>
    <row r="258" spans="1:19" s="25" customFormat="1" ht="89.25" x14ac:dyDescent="0.2">
      <c r="A258" s="27" t="s">
        <v>107954</v>
      </c>
      <c r="B258" s="18" t="s">
        <v>107968</v>
      </c>
      <c r="C258" s="44">
        <v>1</v>
      </c>
      <c r="D258" s="44">
        <v>1</v>
      </c>
      <c r="E258" s="44">
        <v>5</v>
      </c>
      <c r="F258" s="44">
        <v>1</v>
      </c>
      <c r="G258" s="44" t="s">
        <v>133</v>
      </c>
      <c r="H258" s="37">
        <v>2</v>
      </c>
      <c r="I258" s="43">
        <v>57500000</v>
      </c>
      <c r="J258" s="43">
        <f t="shared" si="10"/>
        <v>57500000</v>
      </c>
      <c r="K258" s="44" t="s">
        <v>211</v>
      </c>
      <c r="L258" s="27">
        <v>0</v>
      </c>
      <c r="M258" s="44" t="s">
        <v>107788</v>
      </c>
      <c r="N258" s="44" t="s">
        <v>15</v>
      </c>
      <c r="O258" s="27" t="s">
        <v>107956</v>
      </c>
      <c r="P258" s="6" t="s">
        <v>107789</v>
      </c>
      <c r="Q258" s="52" t="s">
        <v>107790</v>
      </c>
      <c r="R258" s="72" t="s">
        <v>107995</v>
      </c>
      <c r="S258" s="106"/>
    </row>
    <row r="259" spans="1:19" s="25" customFormat="1" ht="89.25" x14ac:dyDescent="0.2">
      <c r="A259" s="27" t="s">
        <v>107954</v>
      </c>
      <c r="B259" s="18" t="s">
        <v>107969</v>
      </c>
      <c r="C259" s="44">
        <v>1</v>
      </c>
      <c r="D259" s="44">
        <v>1</v>
      </c>
      <c r="E259" s="44">
        <v>5</v>
      </c>
      <c r="F259" s="44">
        <v>1</v>
      </c>
      <c r="G259" s="44" t="s">
        <v>133</v>
      </c>
      <c r="H259" s="37">
        <v>2</v>
      </c>
      <c r="I259" s="43">
        <v>287500000</v>
      </c>
      <c r="J259" s="43">
        <f t="shared" si="10"/>
        <v>287500000</v>
      </c>
      <c r="K259" s="44" t="s">
        <v>211</v>
      </c>
      <c r="L259" s="27">
        <v>0</v>
      </c>
      <c r="M259" s="44" t="s">
        <v>107788</v>
      </c>
      <c r="N259" s="44" t="s">
        <v>15</v>
      </c>
      <c r="O259" s="27" t="s">
        <v>107956</v>
      </c>
      <c r="P259" s="6" t="s">
        <v>107789</v>
      </c>
      <c r="Q259" s="52" t="s">
        <v>107790</v>
      </c>
      <c r="R259" s="72" t="s">
        <v>107996</v>
      </c>
      <c r="S259" s="106"/>
    </row>
    <row r="260" spans="1:19" s="25" customFormat="1" ht="89.25" x14ac:dyDescent="0.2">
      <c r="A260" s="27" t="s">
        <v>107954</v>
      </c>
      <c r="B260" s="18" t="s">
        <v>107970</v>
      </c>
      <c r="C260" s="44">
        <v>1</v>
      </c>
      <c r="D260" s="44">
        <v>1</v>
      </c>
      <c r="E260" s="44">
        <v>5</v>
      </c>
      <c r="F260" s="44">
        <v>1</v>
      </c>
      <c r="G260" s="44" t="s">
        <v>133</v>
      </c>
      <c r="H260" s="37">
        <v>2</v>
      </c>
      <c r="I260" s="43">
        <v>85000000</v>
      </c>
      <c r="J260" s="43">
        <f t="shared" si="10"/>
        <v>85000000</v>
      </c>
      <c r="K260" s="44" t="s">
        <v>211</v>
      </c>
      <c r="L260" s="27">
        <v>0</v>
      </c>
      <c r="M260" s="44" t="s">
        <v>107788</v>
      </c>
      <c r="N260" s="44" t="s">
        <v>15</v>
      </c>
      <c r="O260" s="27" t="s">
        <v>107956</v>
      </c>
      <c r="P260" s="6" t="s">
        <v>107789</v>
      </c>
      <c r="Q260" s="52" t="s">
        <v>107790</v>
      </c>
      <c r="R260" s="72" t="s">
        <v>107997</v>
      </c>
      <c r="S260" s="106"/>
    </row>
    <row r="261" spans="1:19" s="25" customFormat="1" ht="76.5" x14ac:dyDescent="0.2">
      <c r="A261" s="27" t="s">
        <v>107954</v>
      </c>
      <c r="B261" s="18" t="s">
        <v>107971</v>
      </c>
      <c r="C261" s="44">
        <v>1</v>
      </c>
      <c r="D261" s="44">
        <v>1</v>
      </c>
      <c r="E261" s="44">
        <v>5</v>
      </c>
      <c r="F261" s="44">
        <v>1</v>
      </c>
      <c r="G261" s="44" t="s">
        <v>133</v>
      </c>
      <c r="H261" s="37">
        <v>2</v>
      </c>
      <c r="I261" s="43">
        <v>53500000</v>
      </c>
      <c r="J261" s="43">
        <f t="shared" si="10"/>
        <v>53500000</v>
      </c>
      <c r="K261" s="44" t="s">
        <v>211</v>
      </c>
      <c r="L261" s="27">
        <v>0</v>
      </c>
      <c r="M261" s="44" t="s">
        <v>107788</v>
      </c>
      <c r="N261" s="44" t="s">
        <v>15</v>
      </c>
      <c r="O261" s="27" t="s">
        <v>107956</v>
      </c>
      <c r="P261" s="6" t="s">
        <v>107789</v>
      </c>
      <c r="Q261" s="52" t="s">
        <v>107790</v>
      </c>
      <c r="R261" s="72" t="s">
        <v>107998</v>
      </c>
      <c r="S261" s="106"/>
    </row>
    <row r="262" spans="1:19" s="25" customFormat="1" ht="76.5" x14ac:dyDescent="0.2">
      <c r="A262" s="27" t="s">
        <v>107954</v>
      </c>
      <c r="B262" s="18" t="s">
        <v>107972</v>
      </c>
      <c r="C262" s="44">
        <v>1</v>
      </c>
      <c r="D262" s="44">
        <v>1</v>
      </c>
      <c r="E262" s="44">
        <v>5</v>
      </c>
      <c r="F262" s="44">
        <v>1</v>
      </c>
      <c r="G262" s="44" t="s">
        <v>133</v>
      </c>
      <c r="H262" s="37">
        <v>2</v>
      </c>
      <c r="I262" s="43">
        <v>37450000</v>
      </c>
      <c r="J262" s="43">
        <f t="shared" si="10"/>
        <v>37450000</v>
      </c>
      <c r="K262" s="44" t="s">
        <v>211</v>
      </c>
      <c r="L262" s="27">
        <v>0</v>
      </c>
      <c r="M262" s="44" t="s">
        <v>107788</v>
      </c>
      <c r="N262" s="44" t="s">
        <v>15</v>
      </c>
      <c r="O262" s="27" t="s">
        <v>107956</v>
      </c>
      <c r="P262" s="6" t="s">
        <v>107789</v>
      </c>
      <c r="Q262" s="52" t="s">
        <v>107790</v>
      </c>
      <c r="R262" s="72" t="s">
        <v>107999</v>
      </c>
      <c r="S262" s="106"/>
    </row>
    <row r="263" spans="1:19" s="25" customFormat="1" ht="114.75" x14ac:dyDescent="0.2">
      <c r="A263" s="27" t="s">
        <v>107954</v>
      </c>
      <c r="B263" s="18" t="s">
        <v>107973</v>
      </c>
      <c r="C263" s="44">
        <v>1</v>
      </c>
      <c r="D263" s="44">
        <v>1</v>
      </c>
      <c r="E263" s="44">
        <v>5</v>
      </c>
      <c r="F263" s="44">
        <v>1</v>
      </c>
      <c r="G263" s="44" t="s">
        <v>133</v>
      </c>
      <c r="H263" s="37">
        <v>2</v>
      </c>
      <c r="I263" s="43">
        <v>227375000</v>
      </c>
      <c r="J263" s="43">
        <f t="shared" si="10"/>
        <v>227375000</v>
      </c>
      <c r="K263" s="44" t="s">
        <v>211</v>
      </c>
      <c r="L263" s="27">
        <v>0</v>
      </c>
      <c r="M263" s="44" t="s">
        <v>107788</v>
      </c>
      <c r="N263" s="44" t="s">
        <v>15</v>
      </c>
      <c r="O263" s="27" t="s">
        <v>107956</v>
      </c>
      <c r="P263" s="6" t="s">
        <v>107789</v>
      </c>
      <c r="Q263" s="52" t="s">
        <v>107790</v>
      </c>
      <c r="R263" s="72" t="s">
        <v>108000</v>
      </c>
      <c r="S263" s="106"/>
    </row>
    <row r="264" spans="1:19" s="25" customFormat="1" ht="127.5" x14ac:dyDescent="0.2">
      <c r="A264" s="27" t="s">
        <v>107954</v>
      </c>
      <c r="B264" s="18" t="s">
        <v>107974</v>
      </c>
      <c r="C264" s="44">
        <v>1</v>
      </c>
      <c r="D264" s="44">
        <v>1</v>
      </c>
      <c r="E264" s="44">
        <v>5</v>
      </c>
      <c r="F264" s="44">
        <v>1</v>
      </c>
      <c r="G264" s="44" t="s">
        <v>133</v>
      </c>
      <c r="H264" s="37">
        <v>2</v>
      </c>
      <c r="I264" s="43">
        <v>535000000</v>
      </c>
      <c r="J264" s="43">
        <f t="shared" si="10"/>
        <v>535000000</v>
      </c>
      <c r="K264" s="44" t="s">
        <v>211</v>
      </c>
      <c r="L264" s="27">
        <v>0</v>
      </c>
      <c r="M264" s="44" t="s">
        <v>107788</v>
      </c>
      <c r="N264" s="44" t="s">
        <v>15</v>
      </c>
      <c r="O264" s="27" t="s">
        <v>107956</v>
      </c>
      <c r="P264" s="6" t="s">
        <v>107789</v>
      </c>
      <c r="Q264" s="52" t="s">
        <v>107790</v>
      </c>
      <c r="R264" s="72" t="s">
        <v>108001</v>
      </c>
      <c r="S264" s="106"/>
    </row>
    <row r="265" spans="1:19" s="25" customFormat="1" ht="63.75" x14ac:dyDescent="0.2">
      <c r="A265" s="27" t="s">
        <v>107954</v>
      </c>
      <c r="B265" s="18" t="s">
        <v>107975</v>
      </c>
      <c r="C265" s="44">
        <v>1</v>
      </c>
      <c r="D265" s="44">
        <v>1</v>
      </c>
      <c r="E265" s="44">
        <v>5</v>
      </c>
      <c r="F265" s="44">
        <v>1</v>
      </c>
      <c r="G265" s="44" t="s">
        <v>133</v>
      </c>
      <c r="H265" s="37">
        <v>2</v>
      </c>
      <c r="I265" s="43">
        <v>20000000</v>
      </c>
      <c r="J265" s="43">
        <f t="shared" si="10"/>
        <v>20000000</v>
      </c>
      <c r="K265" s="44" t="s">
        <v>211</v>
      </c>
      <c r="L265" s="27">
        <v>0</v>
      </c>
      <c r="M265" s="44" t="s">
        <v>107788</v>
      </c>
      <c r="N265" s="44" t="s">
        <v>15</v>
      </c>
      <c r="O265" s="27" t="s">
        <v>107956</v>
      </c>
      <c r="P265" s="6" t="s">
        <v>107789</v>
      </c>
      <c r="Q265" s="52" t="s">
        <v>107790</v>
      </c>
      <c r="R265" s="72" t="s">
        <v>108002</v>
      </c>
      <c r="S265" s="106"/>
    </row>
    <row r="266" spans="1:19" s="25" customFormat="1" ht="76.5" x14ac:dyDescent="0.2">
      <c r="A266" s="27" t="s">
        <v>107954</v>
      </c>
      <c r="B266" s="18" t="s">
        <v>107976</v>
      </c>
      <c r="C266" s="44">
        <v>1</v>
      </c>
      <c r="D266" s="44">
        <v>1</v>
      </c>
      <c r="E266" s="44">
        <v>5</v>
      </c>
      <c r="F266" s="44">
        <v>1</v>
      </c>
      <c r="G266" s="44" t="s">
        <v>133</v>
      </c>
      <c r="H266" s="37">
        <v>2</v>
      </c>
      <c r="I266" s="43">
        <v>45475000</v>
      </c>
      <c r="J266" s="43">
        <f t="shared" si="10"/>
        <v>45475000</v>
      </c>
      <c r="K266" s="44" t="s">
        <v>211</v>
      </c>
      <c r="L266" s="27">
        <v>0</v>
      </c>
      <c r="M266" s="44" t="s">
        <v>107788</v>
      </c>
      <c r="N266" s="44" t="s">
        <v>15</v>
      </c>
      <c r="O266" s="27" t="s">
        <v>107956</v>
      </c>
      <c r="P266" s="6" t="s">
        <v>107789</v>
      </c>
      <c r="Q266" s="52" t="s">
        <v>107790</v>
      </c>
      <c r="R266" s="72" t="s">
        <v>108003</v>
      </c>
      <c r="S266" s="106"/>
    </row>
    <row r="267" spans="1:19" s="25" customFormat="1" ht="89.25" x14ac:dyDescent="0.2">
      <c r="A267" s="27" t="s">
        <v>107954</v>
      </c>
      <c r="B267" s="18" t="s">
        <v>107977</v>
      </c>
      <c r="C267" s="44">
        <v>1</v>
      </c>
      <c r="D267" s="44">
        <v>1</v>
      </c>
      <c r="E267" s="44">
        <v>5</v>
      </c>
      <c r="F267" s="44">
        <v>1</v>
      </c>
      <c r="G267" s="44" t="s">
        <v>133</v>
      </c>
      <c r="H267" s="37">
        <v>2</v>
      </c>
      <c r="I267" s="43">
        <v>53500000</v>
      </c>
      <c r="J267" s="43">
        <f t="shared" si="10"/>
        <v>53500000</v>
      </c>
      <c r="K267" s="44" t="s">
        <v>211</v>
      </c>
      <c r="L267" s="27">
        <v>0</v>
      </c>
      <c r="M267" s="44" t="s">
        <v>107788</v>
      </c>
      <c r="N267" s="44" t="s">
        <v>15</v>
      </c>
      <c r="O267" s="27" t="s">
        <v>107956</v>
      </c>
      <c r="P267" s="6" t="s">
        <v>107789</v>
      </c>
      <c r="Q267" s="52" t="s">
        <v>107790</v>
      </c>
      <c r="R267" s="72" t="s">
        <v>108004</v>
      </c>
      <c r="S267" s="106"/>
    </row>
    <row r="268" spans="1:19" s="25" customFormat="1" ht="63.75" x14ac:dyDescent="0.2">
      <c r="A268" s="27" t="s">
        <v>107954</v>
      </c>
      <c r="B268" s="18" t="s">
        <v>107978</v>
      </c>
      <c r="C268" s="44">
        <v>1</v>
      </c>
      <c r="D268" s="44">
        <v>1</v>
      </c>
      <c r="E268" s="44">
        <v>5</v>
      </c>
      <c r="F268" s="44">
        <v>1</v>
      </c>
      <c r="G268" s="44" t="s">
        <v>133</v>
      </c>
      <c r="H268" s="37">
        <v>2</v>
      </c>
      <c r="I268" s="43">
        <v>53500000</v>
      </c>
      <c r="J268" s="43">
        <f t="shared" si="10"/>
        <v>53500000</v>
      </c>
      <c r="K268" s="44" t="s">
        <v>211</v>
      </c>
      <c r="L268" s="27">
        <v>0</v>
      </c>
      <c r="M268" s="44" t="s">
        <v>107788</v>
      </c>
      <c r="N268" s="44" t="s">
        <v>15</v>
      </c>
      <c r="O268" s="27" t="s">
        <v>107956</v>
      </c>
      <c r="P268" s="6" t="s">
        <v>107789</v>
      </c>
      <c r="Q268" s="52" t="s">
        <v>107790</v>
      </c>
      <c r="R268" s="72" t="s">
        <v>108005</v>
      </c>
      <c r="S268" s="106"/>
    </row>
    <row r="269" spans="1:19" s="25" customFormat="1" ht="91.5" customHeight="1" x14ac:dyDescent="0.2">
      <c r="A269" s="27" t="s">
        <v>107954</v>
      </c>
      <c r="B269" s="18" t="s">
        <v>107979</v>
      </c>
      <c r="C269" s="44">
        <v>1</v>
      </c>
      <c r="D269" s="44">
        <v>1</v>
      </c>
      <c r="E269" s="44">
        <v>5</v>
      </c>
      <c r="F269" s="44">
        <v>1</v>
      </c>
      <c r="G269" s="44" t="s">
        <v>133</v>
      </c>
      <c r="H269" s="37">
        <v>2</v>
      </c>
      <c r="I269" s="43">
        <v>62000000</v>
      </c>
      <c r="J269" s="43">
        <f t="shared" si="10"/>
        <v>62000000</v>
      </c>
      <c r="K269" s="44" t="s">
        <v>211</v>
      </c>
      <c r="L269" s="27">
        <v>0</v>
      </c>
      <c r="M269" s="44" t="s">
        <v>107788</v>
      </c>
      <c r="N269" s="44" t="s">
        <v>15</v>
      </c>
      <c r="O269" s="27" t="s">
        <v>107956</v>
      </c>
      <c r="P269" s="6" t="s">
        <v>107789</v>
      </c>
      <c r="Q269" s="52" t="s">
        <v>107790</v>
      </c>
      <c r="R269" s="72" t="s">
        <v>108006</v>
      </c>
      <c r="S269" s="106"/>
    </row>
    <row r="270" spans="1:19" s="25" customFormat="1" ht="98.25" customHeight="1" x14ac:dyDescent="0.2">
      <c r="A270" s="27" t="s">
        <v>107954</v>
      </c>
      <c r="B270" s="18" t="s">
        <v>107980</v>
      </c>
      <c r="C270" s="44">
        <v>1</v>
      </c>
      <c r="D270" s="44">
        <v>1</v>
      </c>
      <c r="E270" s="44">
        <v>5</v>
      </c>
      <c r="F270" s="44">
        <v>1</v>
      </c>
      <c r="G270" s="44" t="s">
        <v>133</v>
      </c>
      <c r="H270" s="37">
        <v>2</v>
      </c>
      <c r="I270" s="43">
        <v>35000000</v>
      </c>
      <c r="J270" s="43">
        <f t="shared" si="10"/>
        <v>35000000</v>
      </c>
      <c r="K270" s="44" t="s">
        <v>211</v>
      </c>
      <c r="L270" s="27">
        <v>0</v>
      </c>
      <c r="M270" s="44" t="s">
        <v>107788</v>
      </c>
      <c r="N270" s="44" t="s">
        <v>15</v>
      </c>
      <c r="O270" s="27" t="s">
        <v>107956</v>
      </c>
      <c r="P270" s="6" t="s">
        <v>107789</v>
      </c>
      <c r="Q270" s="52" t="s">
        <v>107790</v>
      </c>
      <c r="R270" s="72" t="s">
        <v>108007</v>
      </c>
      <c r="S270" s="106"/>
    </row>
    <row r="271" spans="1:19" s="25" customFormat="1" ht="91.5" customHeight="1" x14ac:dyDescent="0.2">
      <c r="A271" s="27" t="s">
        <v>107954</v>
      </c>
      <c r="B271" s="18" t="s">
        <v>107981</v>
      </c>
      <c r="C271" s="44">
        <v>1</v>
      </c>
      <c r="D271" s="44">
        <v>1</v>
      </c>
      <c r="E271" s="44">
        <v>5</v>
      </c>
      <c r="F271" s="44">
        <v>1</v>
      </c>
      <c r="G271" s="44" t="s">
        <v>133</v>
      </c>
      <c r="H271" s="37">
        <v>2</v>
      </c>
      <c r="I271" s="43">
        <v>30000000</v>
      </c>
      <c r="J271" s="43">
        <f t="shared" si="10"/>
        <v>30000000</v>
      </c>
      <c r="K271" s="44" t="s">
        <v>211</v>
      </c>
      <c r="L271" s="27">
        <v>0</v>
      </c>
      <c r="M271" s="44" t="s">
        <v>107788</v>
      </c>
      <c r="N271" s="44" t="s">
        <v>15</v>
      </c>
      <c r="O271" s="27" t="s">
        <v>107956</v>
      </c>
      <c r="P271" s="6" t="s">
        <v>107789</v>
      </c>
      <c r="Q271" s="52" t="s">
        <v>107790</v>
      </c>
      <c r="R271" s="72" t="s">
        <v>108008</v>
      </c>
      <c r="S271" s="106"/>
    </row>
    <row r="272" spans="1:19" s="25" customFormat="1" ht="76.5" x14ac:dyDescent="0.2">
      <c r="A272" s="27">
        <v>80101504</v>
      </c>
      <c r="B272" s="18" t="s">
        <v>108215</v>
      </c>
      <c r="C272" s="44" t="s">
        <v>108171</v>
      </c>
      <c r="D272" s="44" t="s">
        <v>108171</v>
      </c>
      <c r="E272" s="45" t="s">
        <v>108217</v>
      </c>
      <c r="F272" s="45" t="s">
        <v>108217</v>
      </c>
      <c r="G272" s="44" t="s">
        <v>108216</v>
      </c>
      <c r="H272" s="45" t="s">
        <v>108145</v>
      </c>
      <c r="I272" s="43">
        <v>18650776714.080002</v>
      </c>
      <c r="J272" s="43">
        <f>I272</f>
        <v>18650776714.080002</v>
      </c>
      <c r="K272" s="44" t="s">
        <v>211</v>
      </c>
      <c r="L272" s="27">
        <v>0</v>
      </c>
      <c r="M272" s="44" t="s">
        <v>107788</v>
      </c>
      <c r="N272" s="44" t="s">
        <v>15</v>
      </c>
      <c r="O272" s="24" t="s">
        <v>108218</v>
      </c>
      <c r="P272" s="6" t="s">
        <v>107789</v>
      </c>
      <c r="Q272" s="52" t="s">
        <v>107790</v>
      </c>
      <c r="R272" s="72" t="s">
        <v>108219</v>
      </c>
      <c r="S272" s="106"/>
    </row>
    <row r="273" spans="1:19" s="25" customFormat="1" x14ac:dyDescent="0.2">
      <c r="A273" s="28"/>
      <c r="B273" s="93"/>
      <c r="C273" s="94"/>
      <c r="D273" s="94"/>
      <c r="E273" s="94"/>
      <c r="F273" s="94"/>
      <c r="G273" s="94"/>
      <c r="H273" s="95"/>
      <c r="I273" s="96"/>
      <c r="J273" s="96"/>
      <c r="K273" s="95"/>
      <c r="L273" s="95"/>
      <c r="M273" s="95"/>
      <c r="N273" s="95"/>
      <c r="O273" s="95"/>
      <c r="P273" s="95"/>
      <c r="Q273" s="95"/>
      <c r="R273" s="23"/>
      <c r="S273" s="106"/>
    </row>
    <row r="274" spans="1:19" s="25" customFormat="1" x14ac:dyDescent="0.2">
      <c r="A274" s="28"/>
      <c r="B274" s="93"/>
      <c r="C274" s="94"/>
      <c r="D274" s="94"/>
      <c r="E274" s="94"/>
      <c r="F274" s="94"/>
      <c r="G274" s="94"/>
      <c r="H274" s="95"/>
      <c r="I274" s="96"/>
      <c r="J274" s="96"/>
      <c r="K274" s="95"/>
      <c r="L274" s="95"/>
      <c r="M274" s="95"/>
      <c r="N274" s="95"/>
      <c r="O274" s="95"/>
      <c r="P274" s="95"/>
      <c r="Q274" s="95"/>
      <c r="R274" s="23"/>
      <c r="S274" s="106"/>
    </row>
    <row r="275" spans="1:19" s="25" customFormat="1" x14ac:dyDescent="0.2">
      <c r="A275" s="28"/>
      <c r="B275" s="93"/>
      <c r="C275" s="94"/>
      <c r="D275" s="94"/>
      <c r="E275" s="94"/>
      <c r="F275" s="94"/>
      <c r="G275" s="94"/>
      <c r="H275" s="95"/>
      <c r="I275" s="96"/>
      <c r="J275" s="96"/>
      <c r="K275" s="95"/>
      <c r="L275" s="95"/>
      <c r="M275" s="95"/>
      <c r="N275" s="95"/>
      <c r="O275" s="95"/>
      <c r="P275" s="95"/>
      <c r="Q275" s="95"/>
      <c r="R275" s="23"/>
      <c r="S275" s="106"/>
    </row>
    <row r="276" spans="1:19" s="25" customFormat="1" x14ac:dyDescent="0.2">
      <c r="A276" s="28"/>
      <c r="B276" s="93"/>
      <c r="C276" s="94"/>
      <c r="D276" s="94"/>
      <c r="E276" s="94"/>
      <c r="F276" s="94"/>
      <c r="G276" s="94"/>
      <c r="H276" s="95"/>
      <c r="I276" s="96"/>
      <c r="J276" s="96"/>
      <c r="K276" s="95"/>
      <c r="L276" s="95"/>
      <c r="M276" s="95"/>
      <c r="N276" s="95"/>
      <c r="O276" s="95"/>
      <c r="P276" s="95"/>
      <c r="Q276" s="95"/>
      <c r="R276" s="23"/>
      <c r="S276" s="106"/>
    </row>
    <row r="277" spans="1:19" s="25" customFormat="1" x14ac:dyDescent="0.2">
      <c r="A277" s="28"/>
      <c r="B277" s="93"/>
      <c r="C277" s="94"/>
      <c r="D277" s="94"/>
      <c r="E277" s="94"/>
      <c r="F277" s="94"/>
      <c r="G277" s="94"/>
      <c r="H277" s="95"/>
      <c r="I277" s="96"/>
      <c r="J277" s="96"/>
      <c r="K277" s="95"/>
      <c r="L277" s="95"/>
      <c r="M277" s="95"/>
      <c r="N277" s="95"/>
      <c r="O277" s="95"/>
      <c r="P277" s="95"/>
      <c r="Q277" s="95"/>
      <c r="R277" s="23"/>
      <c r="S277" s="106"/>
    </row>
    <row r="278" spans="1:19" s="25" customFormat="1" x14ac:dyDescent="0.2">
      <c r="A278" s="33"/>
      <c r="B278" s="19"/>
      <c r="C278" s="73"/>
      <c r="D278" s="73"/>
      <c r="E278" s="73"/>
      <c r="F278" s="73"/>
      <c r="G278" s="73"/>
      <c r="H278" s="54"/>
      <c r="I278" s="74"/>
      <c r="J278" s="74"/>
      <c r="K278" s="54"/>
      <c r="L278" s="54"/>
      <c r="M278" s="54"/>
      <c r="N278" s="54"/>
      <c r="O278" s="54"/>
      <c r="P278" s="54"/>
      <c r="Q278" s="54"/>
      <c r="R278" s="35"/>
      <c r="S278" s="106"/>
    </row>
    <row r="279" spans="1:19" s="25" customFormat="1" x14ac:dyDescent="0.2">
      <c r="A279" s="33"/>
      <c r="B279" s="19"/>
      <c r="C279" s="73"/>
      <c r="D279" s="73"/>
      <c r="E279" s="73"/>
      <c r="F279" s="73"/>
      <c r="G279" s="73"/>
      <c r="H279" s="54"/>
      <c r="I279" s="74"/>
      <c r="J279" s="74"/>
      <c r="K279" s="54"/>
      <c r="L279" s="54"/>
      <c r="M279" s="54"/>
      <c r="N279" s="54"/>
      <c r="O279" s="54"/>
      <c r="P279" s="54"/>
      <c r="Q279" s="54"/>
      <c r="R279" s="35"/>
      <c r="S279" s="106"/>
    </row>
    <row r="280" spans="1:19" s="25" customFormat="1" x14ac:dyDescent="0.2">
      <c r="A280" s="33"/>
      <c r="B280" s="19"/>
      <c r="C280" s="73"/>
      <c r="D280" s="73"/>
      <c r="E280" s="73"/>
      <c r="F280" s="73"/>
      <c r="G280" s="73"/>
      <c r="H280" s="54"/>
      <c r="I280" s="74"/>
      <c r="J280" s="74"/>
      <c r="K280" s="54"/>
      <c r="L280" s="54"/>
      <c r="M280" s="54"/>
      <c r="N280" s="54"/>
      <c r="O280" s="54"/>
      <c r="P280" s="54"/>
      <c r="Q280" s="54"/>
      <c r="R280" s="35"/>
      <c r="S280" s="106"/>
    </row>
    <row r="281" spans="1:19" s="25" customFormat="1" x14ac:dyDescent="0.2">
      <c r="A281" s="33"/>
      <c r="B281" s="19"/>
      <c r="C281" s="73"/>
      <c r="D281" s="73"/>
      <c r="E281" s="73"/>
      <c r="F281" s="73"/>
      <c r="G281" s="73"/>
      <c r="H281" s="54"/>
      <c r="I281" s="74"/>
      <c r="J281" s="74"/>
      <c r="K281" s="54"/>
      <c r="L281" s="54"/>
      <c r="M281" s="54"/>
      <c r="N281" s="54"/>
      <c r="O281" s="54"/>
      <c r="P281" s="54"/>
      <c r="Q281" s="54"/>
      <c r="R281" s="35"/>
      <c r="S281" s="106"/>
    </row>
    <row r="282" spans="1:19" s="25" customFormat="1" x14ac:dyDescent="0.2">
      <c r="A282" s="33"/>
      <c r="B282" s="19"/>
      <c r="C282" s="73"/>
      <c r="D282" s="73"/>
      <c r="E282" s="73"/>
      <c r="F282" s="73"/>
      <c r="G282" s="73"/>
      <c r="H282" s="54"/>
      <c r="I282" s="74"/>
      <c r="J282" s="74"/>
      <c r="K282" s="54"/>
      <c r="L282" s="54"/>
      <c r="M282" s="54"/>
      <c r="N282" s="54"/>
      <c r="O282" s="54"/>
      <c r="P282" s="54"/>
      <c r="Q282" s="54"/>
      <c r="R282" s="35"/>
      <c r="S282" s="106"/>
    </row>
    <row r="283" spans="1:19" s="25" customFormat="1" x14ac:dyDescent="0.2">
      <c r="A283" s="33"/>
      <c r="B283" s="19"/>
      <c r="C283" s="73"/>
      <c r="D283" s="73"/>
      <c r="E283" s="73"/>
      <c r="F283" s="73"/>
      <c r="G283" s="73"/>
      <c r="H283" s="54"/>
      <c r="I283" s="74"/>
      <c r="J283" s="74"/>
      <c r="K283" s="54"/>
      <c r="L283" s="54"/>
      <c r="M283" s="54"/>
      <c r="N283" s="54"/>
      <c r="O283" s="54"/>
      <c r="P283" s="54"/>
      <c r="Q283" s="54"/>
      <c r="R283" s="35"/>
      <c r="S283" s="106"/>
    </row>
    <row r="284" spans="1:19" s="25" customFormat="1" x14ac:dyDescent="0.2">
      <c r="A284" s="33"/>
      <c r="B284" s="19"/>
      <c r="C284" s="73"/>
      <c r="D284" s="73"/>
      <c r="E284" s="73"/>
      <c r="F284" s="73"/>
      <c r="G284" s="73"/>
      <c r="H284" s="54"/>
      <c r="I284" s="74"/>
      <c r="J284" s="74"/>
      <c r="K284" s="54"/>
      <c r="L284" s="54"/>
      <c r="M284" s="54"/>
      <c r="N284" s="54"/>
      <c r="O284" s="54"/>
      <c r="P284" s="54"/>
      <c r="Q284" s="54"/>
      <c r="R284" s="35"/>
      <c r="S284" s="106"/>
    </row>
    <row r="285" spans="1:19" s="25" customFormat="1" x14ac:dyDescent="0.2">
      <c r="A285" s="33"/>
      <c r="B285" s="19"/>
      <c r="C285" s="73"/>
      <c r="D285" s="73"/>
      <c r="E285" s="73"/>
      <c r="F285" s="73"/>
      <c r="G285" s="73"/>
      <c r="H285" s="54"/>
      <c r="I285" s="74"/>
      <c r="J285" s="74"/>
      <c r="K285" s="54"/>
      <c r="L285" s="54"/>
      <c r="M285" s="54"/>
      <c r="N285" s="54"/>
      <c r="O285" s="54"/>
      <c r="P285" s="54"/>
      <c r="Q285" s="54"/>
      <c r="R285" s="35"/>
      <c r="S285" s="106"/>
    </row>
    <row r="286" spans="1:19" s="25" customFormat="1" x14ac:dyDescent="0.2">
      <c r="A286" s="33"/>
      <c r="B286" s="19"/>
      <c r="C286" s="73"/>
      <c r="D286" s="73"/>
      <c r="E286" s="73"/>
      <c r="F286" s="73"/>
      <c r="G286" s="73"/>
      <c r="H286" s="54"/>
      <c r="I286" s="74"/>
      <c r="J286" s="74"/>
      <c r="K286" s="54"/>
      <c r="L286" s="54"/>
      <c r="M286" s="54"/>
      <c r="N286" s="54"/>
      <c r="O286" s="54"/>
      <c r="P286" s="54"/>
      <c r="Q286" s="54"/>
      <c r="R286" s="35"/>
      <c r="S286" s="106"/>
    </row>
    <row r="287" spans="1:19" s="25" customFormat="1" x14ac:dyDescent="0.2">
      <c r="A287" s="33"/>
      <c r="B287" s="19"/>
      <c r="C287" s="73"/>
      <c r="D287" s="73"/>
      <c r="E287" s="73"/>
      <c r="F287" s="73"/>
      <c r="G287" s="73"/>
      <c r="H287" s="54"/>
      <c r="I287" s="74"/>
      <c r="J287" s="74"/>
      <c r="K287" s="54"/>
      <c r="L287" s="54"/>
      <c r="M287" s="54"/>
      <c r="N287" s="54"/>
      <c r="O287" s="54"/>
      <c r="P287" s="54"/>
      <c r="Q287" s="54"/>
      <c r="R287" s="35"/>
      <c r="S287" s="106"/>
    </row>
    <row r="288" spans="1:19" s="25" customFormat="1" x14ac:dyDescent="0.2">
      <c r="A288" s="33"/>
      <c r="B288" s="19"/>
      <c r="C288" s="73"/>
      <c r="D288" s="73"/>
      <c r="E288" s="73"/>
      <c r="F288" s="73"/>
      <c r="G288" s="73"/>
      <c r="H288" s="54"/>
      <c r="I288" s="74"/>
      <c r="J288" s="74"/>
      <c r="K288" s="54"/>
      <c r="L288" s="54"/>
      <c r="M288" s="54"/>
      <c r="N288" s="54"/>
      <c r="O288" s="54"/>
      <c r="P288" s="54"/>
      <c r="Q288" s="54"/>
      <c r="R288" s="35"/>
      <c r="S288" s="106"/>
    </row>
    <row r="289" spans="1:19" s="25" customFormat="1" x14ac:dyDescent="0.2">
      <c r="A289" s="33"/>
      <c r="B289" s="19"/>
      <c r="C289" s="73"/>
      <c r="D289" s="73"/>
      <c r="E289" s="73"/>
      <c r="F289" s="73"/>
      <c r="G289" s="73"/>
      <c r="H289" s="54"/>
      <c r="I289" s="74"/>
      <c r="J289" s="74"/>
      <c r="K289" s="54"/>
      <c r="L289" s="54"/>
      <c r="M289" s="54"/>
      <c r="N289" s="54"/>
      <c r="O289" s="54"/>
      <c r="P289" s="54"/>
      <c r="Q289" s="54"/>
      <c r="R289" s="35"/>
      <c r="S289" s="106"/>
    </row>
    <row r="290" spans="1:19" s="25" customFormat="1" x14ac:dyDescent="0.2">
      <c r="A290" s="33"/>
      <c r="B290" s="19"/>
      <c r="C290" s="73"/>
      <c r="D290" s="73"/>
      <c r="E290" s="73"/>
      <c r="F290" s="73"/>
      <c r="G290" s="73"/>
      <c r="H290" s="54"/>
      <c r="I290" s="74"/>
      <c r="J290" s="74"/>
      <c r="K290" s="54"/>
      <c r="L290" s="54"/>
      <c r="M290" s="54"/>
      <c r="N290" s="54"/>
      <c r="O290" s="54"/>
      <c r="P290" s="54"/>
      <c r="Q290" s="54"/>
      <c r="R290" s="35"/>
      <c r="S290" s="106"/>
    </row>
    <row r="291" spans="1:19" s="25" customFormat="1" x14ac:dyDescent="0.2">
      <c r="A291" s="33"/>
      <c r="B291" s="19"/>
      <c r="C291" s="73"/>
      <c r="D291" s="73"/>
      <c r="E291" s="73"/>
      <c r="F291" s="73"/>
      <c r="G291" s="73"/>
      <c r="H291" s="54"/>
      <c r="I291" s="74"/>
      <c r="J291" s="74"/>
      <c r="K291" s="54"/>
      <c r="L291" s="54"/>
      <c r="M291" s="54"/>
      <c r="N291" s="54"/>
      <c r="O291" s="54"/>
      <c r="P291" s="54"/>
      <c r="Q291" s="54"/>
      <c r="R291" s="35"/>
      <c r="S291" s="106"/>
    </row>
    <row r="292" spans="1:19" s="25" customFormat="1" x14ac:dyDescent="0.2">
      <c r="A292" s="33"/>
      <c r="B292" s="19"/>
      <c r="C292" s="73"/>
      <c r="D292" s="73"/>
      <c r="E292" s="73"/>
      <c r="F292" s="73"/>
      <c r="G292" s="73"/>
      <c r="H292" s="54"/>
      <c r="I292" s="74"/>
      <c r="J292" s="74"/>
      <c r="K292" s="54"/>
      <c r="L292" s="54"/>
      <c r="M292" s="54"/>
      <c r="N292" s="54"/>
      <c r="O292" s="54"/>
      <c r="P292" s="54"/>
      <c r="Q292" s="54"/>
      <c r="R292" s="35"/>
      <c r="S292" s="106"/>
    </row>
    <row r="293" spans="1:19" s="25" customFormat="1" x14ac:dyDescent="0.2">
      <c r="A293" s="33"/>
      <c r="B293" s="19"/>
      <c r="C293" s="73"/>
      <c r="D293" s="73"/>
      <c r="E293" s="73"/>
      <c r="F293" s="73"/>
      <c r="G293" s="73"/>
      <c r="H293" s="54"/>
      <c r="I293" s="74"/>
      <c r="J293" s="74"/>
      <c r="K293" s="54"/>
      <c r="L293" s="54"/>
      <c r="M293" s="54"/>
      <c r="N293" s="54"/>
      <c r="O293" s="54"/>
      <c r="P293" s="54"/>
      <c r="Q293" s="54"/>
      <c r="R293" s="35"/>
      <c r="S293" s="106"/>
    </row>
    <row r="294" spans="1:19" s="25" customFormat="1" x14ac:dyDescent="0.2">
      <c r="A294" s="33"/>
      <c r="B294" s="19"/>
      <c r="C294" s="73"/>
      <c r="D294" s="73"/>
      <c r="E294" s="73"/>
      <c r="F294" s="73"/>
      <c r="G294" s="73"/>
      <c r="H294" s="54"/>
      <c r="I294" s="74"/>
      <c r="J294" s="74"/>
      <c r="K294" s="54"/>
      <c r="L294" s="54"/>
      <c r="M294" s="54"/>
      <c r="N294" s="54"/>
      <c r="O294" s="54"/>
      <c r="P294" s="54"/>
      <c r="Q294" s="54"/>
      <c r="R294" s="35"/>
      <c r="S294" s="106"/>
    </row>
    <row r="295" spans="1:19" s="25" customFormat="1" x14ac:dyDescent="0.2">
      <c r="A295" s="33"/>
      <c r="B295" s="19"/>
      <c r="C295" s="73"/>
      <c r="D295" s="73"/>
      <c r="E295" s="73"/>
      <c r="F295" s="73"/>
      <c r="G295" s="73"/>
      <c r="H295" s="54"/>
      <c r="I295" s="74"/>
      <c r="J295" s="74"/>
      <c r="K295" s="54"/>
      <c r="L295" s="54"/>
      <c r="M295" s="54"/>
      <c r="N295" s="54"/>
      <c r="O295" s="54"/>
      <c r="P295" s="54"/>
      <c r="Q295" s="54"/>
      <c r="R295" s="35"/>
      <c r="S295" s="106"/>
    </row>
    <row r="296" spans="1:19" s="25" customFormat="1" x14ac:dyDescent="0.2">
      <c r="A296" s="33"/>
      <c r="B296" s="19"/>
      <c r="C296" s="73"/>
      <c r="D296" s="73"/>
      <c r="E296" s="73"/>
      <c r="F296" s="73"/>
      <c r="G296" s="73"/>
      <c r="H296" s="54"/>
      <c r="I296" s="74"/>
      <c r="J296" s="74"/>
      <c r="K296" s="54"/>
      <c r="L296" s="54"/>
      <c r="M296" s="54"/>
      <c r="N296" s="54"/>
      <c r="O296" s="54"/>
      <c r="P296" s="54"/>
      <c r="Q296" s="54"/>
      <c r="R296" s="35"/>
      <c r="S296" s="106"/>
    </row>
    <row r="297" spans="1:19" s="25" customFormat="1" x14ac:dyDescent="0.2">
      <c r="A297" s="33"/>
      <c r="B297" s="19"/>
      <c r="C297" s="73"/>
      <c r="D297" s="73"/>
      <c r="E297" s="73"/>
      <c r="F297" s="73"/>
      <c r="G297" s="73"/>
      <c r="H297" s="54"/>
      <c r="I297" s="74"/>
      <c r="J297" s="74"/>
      <c r="K297" s="54"/>
      <c r="L297" s="54"/>
      <c r="M297" s="54"/>
      <c r="N297" s="54"/>
      <c r="O297" s="54"/>
      <c r="P297" s="54"/>
      <c r="Q297" s="54"/>
      <c r="R297" s="35"/>
      <c r="S297" s="106"/>
    </row>
    <row r="298" spans="1:19" s="25" customFormat="1" x14ac:dyDescent="0.2">
      <c r="A298" s="33"/>
      <c r="B298" s="19"/>
      <c r="C298" s="73"/>
      <c r="D298" s="73"/>
      <c r="E298" s="73"/>
      <c r="F298" s="73"/>
      <c r="G298" s="73"/>
      <c r="H298" s="54"/>
      <c r="I298" s="74"/>
      <c r="J298" s="74"/>
      <c r="K298" s="54"/>
      <c r="L298" s="54"/>
      <c r="M298" s="54"/>
      <c r="N298" s="54"/>
      <c r="O298" s="54"/>
      <c r="P298" s="54"/>
      <c r="Q298" s="54"/>
      <c r="R298" s="35"/>
      <c r="S298" s="106"/>
    </row>
    <row r="299" spans="1:19" s="25" customFormat="1" x14ac:dyDescent="0.2">
      <c r="A299" s="33"/>
      <c r="B299" s="19"/>
      <c r="C299" s="73"/>
      <c r="D299" s="73"/>
      <c r="E299" s="73"/>
      <c r="F299" s="73"/>
      <c r="G299" s="73"/>
      <c r="H299" s="54"/>
      <c r="I299" s="74"/>
      <c r="J299" s="74"/>
      <c r="K299" s="54"/>
      <c r="L299" s="54"/>
      <c r="M299" s="54"/>
      <c r="N299" s="54"/>
      <c r="O299" s="54"/>
      <c r="P299" s="54"/>
      <c r="Q299" s="54"/>
      <c r="R299" s="35"/>
      <c r="S299" s="106"/>
    </row>
    <row r="300" spans="1:19" s="25" customFormat="1" x14ac:dyDescent="0.2">
      <c r="A300" s="33"/>
      <c r="B300" s="19"/>
      <c r="C300" s="73"/>
      <c r="D300" s="73"/>
      <c r="E300" s="73"/>
      <c r="F300" s="73"/>
      <c r="G300" s="73"/>
      <c r="H300" s="54"/>
      <c r="I300" s="74"/>
      <c r="J300" s="74"/>
      <c r="K300" s="54"/>
      <c r="L300" s="54"/>
      <c r="M300" s="54"/>
      <c r="N300" s="54"/>
      <c r="O300" s="54"/>
      <c r="P300" s="54"/>
      <c r="Q300" s="54"/>
      <c r="R300" s="35"/>
      <c r="S300" s="106"/>
    </row>
    <row r="301" spans="1:19" s="25" customFormat="1" x14ac:dyDescent="0.2">
      <c r="A301" s="33"/>
      <c r="B301" s="19"/>
      <c r="C301" s="73"/>
      <c r="D301" s="73"/>
      <c r="E301" s="73"/>
      <c r="F301" s="73"/>
      <c r="G301" s="73"/>
      <c r="H301" s="54"/>
      <c r="I301" s="74"/>
      <c r="J301" s="74"/>
      <c r="K301" s="54"/>
      <c r="L301" s="54"/>
      <c r="M301" s="54"/>
      <c r="N301" s="54"/>
      <c r="O301" s="54"/>
      <c r="P301" s="54"/>
      <c r="Q301" s="54"/>
      <c r="R301" s="35"/>
      <c r="S301" s="106"/>
    </row>
    <row r="302" spans="1:19" s="25" customFormat="1" x14ac:dyDescent="0.2">
      <c r="A302" s="33"/>
      <c r="B302" s="19"/>
      <c r="C302" s="73"/>
      <c r="D302" s="73"/>
      <c r="E302" s="73"/>
      <c r="F302" s="73"/>
      <c r="G302" s="73"/>
      <c r="H302" s="54"/>
      <c r="I302" s="74"/>
      <c r="J302" s="74"/>
      <c r="K302" s="54"/>
      <c r="L302" s="54"/>
      <c r="M302" s="54"/>
      <c r="N302" s="54"/>
      <c r="O302" s="54"/>
      <c r="P302" s="54"/>
      <c r="Q302" s="54"/>
      <c r="R302" s="35"/>
      <c r="S302" s="106"/>
    </row>
    <row r="303" spans="1:19" s="25" customFormat="1" x14ac:dyDescent="0.2">
      <c r="A303" s="33"/>
      <c r="B303" s="19"/>
      <c r="C303" s="73"/>
      <c r="D303" s="73"/>
      <c r="E303" s="73"/>
      <c r="F303" s="73"/>
      <c r="G303" s="73"/>
      <c r="H303" s="54"/>
      <c r="I303" s="74"/>
      <c r="J303" s="74"/>
      <c r="K303" s="54"/>
      <c r="L303" s="54"/>
      <c r="M303" s="54"/>
      <c r="N303" s="54"/>
      <c r="O303" s="54"/>
      <c r="P303" s="54"/>
      <c r="Q303" s="54"/>
      <c r="R303" s="35"/>
      <c r="S303" s="106"/>
    </row>
    <row r="304" spans="1:19" s="25" customFormat="1" x14ac:dyDescent="0.2">
      <c r="A304" s="33"/>
      <c r="B304" s="19"/>
      <c r="C304" s="73"/>
      <c r="D304" s="73"/>
      <c r="E304" s="73"/>
      <c r="F304" s="73"/>
      <c r="G304" s="73"/>
      <c r="H304" s="54"/>
      <c r="I304" s="74"/>
      <c r="J304" s="74"/>
      <c r="K304" s="54"/>
      <c r="L304" s="54"/>
      <c r="M304" s="54"/>
      <c r="N304" s="54"/>
      <c r="O304" s="54"/>
      <c r="P304" s="54"/>
      <c r="Q304" s="54"/>
      <c r="R304" s="35"/>
      <c r="S304" s="106"/>
    </row>
    <row r="305" spans="1:19" s="25" customFormat="1" x14ac:dyDescent="0.2">
      <c r="A305" s="33"/>
      <c r="B305" s="19"/>
      <c r="C305" s="73"/>
      <c r="D305" s="73"/>
      <c r="E305" s="73"/>
      <c r="F305" s="73"/>
      <c r="G305" s="73"/>
      <c r="H305" s="54"/>
      <c r="I305" s="74"/>
      <c r="J305" s="74"/>
      <c r="K305" s="54"/>
      <c r="L305" s="54"/>
      <c r="M305" s="54"/>
      <c r="N305" s="54"/>
      <c r="O305" s="54"/>
      <c r="P305" s="54"/>
      <c r="Q305" s="54"/>
      <c r="R305" s="35"/>
      <c r="S305" s="106"/>
    </row>
    <row r="306" spans="1:19" s="25" customFormat="1" x14ac:dyDescent="0.2">
      <c r="A306" s="33"/>
      <c r="B306" s="19"/>
      <c r="C306" s="73"/>
      <c r="D306" s="73"/>
      <c r="E306" s="73"/>
      <c r="F306" s="73"/>
      <c r="G306" s="73"/>
      <c r="H306" s="54"/>
      <c r="I306" s="74"/>
      <c r="J306" s="74"/>
      <c r="K306" s="54"/>
      <c r="L306" s="54"/>
      <c r="M306" s="54"/>
      <c r="N306" s="54"/>
      <c r="O306" s="54"/>
      <c r="P306" s="54"/>
      <c r="Q306" s="54"/>
      <c r="R306" s="35"/>
      <c r="S306" s="106"/>
    </row>
    <row r="307" spans="1:19" s="25" customFormat="1" x14ac:dyDescent="0.2">
      <c r="A307" s="33"/>
      <c r="B307" s="19"/>
      <c r="C307" s="73"/>
      <c r="D307" s="73"/>
      <c r="E307" s="73"/>
      <c r="F307" s="73"/>
      <c r="G307" s="73"/>
      <c r="H307" s="54"/>
      <c r="I307" s="74"/>
      <c r="J307" s="74"/>
      <c r="K307" s="54"/>
      <c r="L307" s="54"/>
      <c r="M307" s="54"/>
      <c r="N307" s="54"/>
      <c r="O307" s="54"/>
      <c r="P307" s="54"/>
      <c r="Q307" s="54"/>
      <c r="R307" s="35"/>
      <c r="S307" s="106"/>
    </row>
    <row r="308" spans="1:19" s="25" customFormat="1" x14ac:dyDescent="0.2">
      <c r="A308" s="33"/>
      <c r="B308" s="19"/>
      <c r="C308" s="73"/>
      <c r="D308" s="73"/>
      <c r="E308" s="73"/>
      <c r="F308" s="73"/>
      <c r="G308" s="73"/>
      <c r="H308" s="54"/>
      <c r="I308" s="74"/>
      <c r="J308" s="74"/>
      <c r="K308" s="54"/>
      <c r="L308" s="54"/>
      <c r="M308" s="54"/>
      <c r="N308" s="54"/>
      <c r="O308" s="54"/>
      <c r="P308" s="54"/>
      <c r="Q308" s="54"/>
      <c r="R308" s="35"/>
      <c r="S308" s="106"/>
    </row>
    <row r="309" spans="1:19" s="25" customFormat="1" x14ac:dyDescent="0.2">
      <c r="A309" s="33"/>
      <c r="B309" s="19"/>
      <c r="C309" s="73"/>
      <c r="D309" s="73"/>
      <c r="E309" s="73"/>
      <c r="F309" s="73"/>
      <c r="G309" s="73"/>
      <c r="H309" s="54"/>
      <c r="I309" s="74"/>
      <c r="J309" s="74"/>
      <c r="K309" s="54"/>
      <c r="L309" s="54"/>
      <c r="M309" s="54"/>
      <c r="N309" s="54"/>
      <c r="O309" s="54"/>
      <c r="P309" s="54"/>
      <c r="Q309" s="54"/>
      <c r="R309" s="35"/>
      <c r="S309" s="106"/>
    </row>
    <row r="310" spans="1:19" s="25" customFormat="1" x14ac:dyDescent="0.2">
      <c r="A310" s="33"/>
      <c r="B310" s="19"/>
      <c r="C310" s="73"/>
      <c r="D310" s="73"/>
      <c r="E310" s="73"/>
      <c r="F310" s="73"/>
      <c r="G310" s="73"/>
      <c r="H310" s="54"/>
      <c r="I310" s="74"/>
      <c r="J310" s="74"/>
      <c r="K310" s="54"/>
      <c r="L310" s="54"/>
      <c r="M310" s="54"/>
      <c r="N310" s="54"/>
      <c r="O310" s="54"/>
      <c r="P310" s="54"/>
      <c r="Q310" s="54"/>
      <c r="R310" s="35"/>
      <c r="S310" s="106"/>
    </row>
    <row r="311" spans="1:19" s="25" customFormat="1" x14ac:dyDescent="0.2">
      <c r="A311" s="33"/>
      <c r="B311" s="19"/>
      <c r="C311" s="73"/>
      <c r="D311" s="73"/>
      <c r="E311" s="73"/>
      <c r="F311" s="73"/>
      <c r="G311" s="73"/>
      <c r="H311" s="54"/>
      <c r="I311" s="74"/>
      <c r="J311" s="74"/>
      <c r="K311" s="54"/>
      <c r="L311" s="54"/>
      <c r="M311" s="54"/>
      <c r="N311" s="54"/>
      <c r="O311" s="54"/>
      <c r="P311" s="54"/>
      <c r="Q311" s="54"/>
      <c r="R311" s="35"/>
      <c r="S311" s="106"/>
    </row>
    <row r="312" spans="1:19" s="25" customFormat="1" x14ac:dyDescent="0.2">
      <c r="A312" s="33"/>
      <c r="B312" s="19"/>
      <c r="C312" s="73"/>
      <c r="D312" s="73"/>
      <c r="E312" s="73"/>
      <c r="F312" s="73"/>
      <c r="G312" s="73"/>
      <c r="H312" s="54"/>
      <c r="I312" s="74"/>
      <c r="J312" s="74"/>
      <c r="K312" s="54"/>
      <c r="L312" s="54"/>
      <c r="M312" s="54"/>
      <c r="N312" s="54"/>
      <c r="O312" s="54"/>
      <c r="P312" s="54"/>
      <c r="Q312" s="54"/>
      <c r="R312" s="35"/>
      <c r="S312" s="106"/>
    </row>
    <row r="313" spans="1:19" s="25" customFormat="1" x14ac:dyDescent="0.2">
      <c r="A313" s="33"/>
      <c r="B313" s="19"/>
      <c r="C313" s="73"/>
      <c r="D313" s="73"/>
      <c r="E313" s="73"/>
      <c r="F313" s="73"/>
      <c r="G313" s="73"/>
      <c r="H313" s="54"/>
      <c r="I313" s="74"/>
      <c r="J313" s="74"/>
      <c r="K313" s="54"/>
      <c r="L313" s="54"/>
      <c r="M313" s="54"/>
      <c r="N313" s="54"/>
      <c r="O313" s="54"/>
      <c r="P313" s="54"/>
      <c r="Q313" s="54"/>
      <c r="R313" s="35"/>
      <c r="S313" s="106"/>
    </row>
    <row r="314" spans="1:19" s="25" customFormat="1" x14ac:dyDescent="0.2">
      <c r="A314" s="33"/>
      <c r="B314" s="19"/>
      <c r="C314" s="73"/>
      <c r="D314" s="73"/>
      <c r="E314" s="73"/>
      <c r="F314" s="73"/>
      <c r="G314" s="73"/>
      <c r="H314" s="54"/>
      <c r="I314" s="74"/>
      <c r="J314" s="74"/>
      <c r="K314" s="54"/>
      <c r="L314" s="54"/>
      <c r="M314" s="54"/>
      <c r="N314" s="54"/>
      <c r="O314" s="54"/>
      <c r="P314" s="54"/>
      <c r="Q314" s="54"/>
      <c r="R314" s="35"/>
      <c r="S314" s="106"/>
    </row>
    <row r="315" spans="1:19" s="25" customFormat="1" x14ac:dyDescent="0.2">
      <c r="A315" s="33"/>
      <c r="B315" s="19"/>
      <c r="C315" s="73"/>
      <c r="D315" s="73"/>
      <c r="E315" s="73"/>
      <c r="F315" s="73"/>
      <c r="G315" s="73"/>
      <c r="H315" s="54"/>
      <c r="I315" s="74"/>
      <c r="J315" s="74"/>
      <c r="K315" s="54"/>
      <c r="L315" s="54"/>
      <c r="M315" s="54"/>
      <c r="N315" s="54"/>
      <c r="O315" s="54"/>
      <c r="P315" s="54"/>
      <c r="Q315" s="54"/>
      <c r="R315" s="35"/>
      <c r="S315" s="106"/>
    </row>
    <row r="316" spans="1:19" s="25" customFormat="1" x14ac:dyDescent="0.2">
      <c r="A316" s="33"/>
      <c r="B316" s="19"/>
      <c r="C316" s="73"/>
      <c r="D316" s="73"/>
      <c r="E316" s="73"/>
      <c r="F316" s="73"/>
      <c r="G316" s="73"/>
      <c r="H316" s="54"/>
      <c r="I316" s="74"/>
      <c r="J316" s="74"/>
      <c r="K316" s="54"/>
      <c r="L316" s="54"/>
      <c r="M316" s="54"/>
      <c r="N316" s="54"/>
      <c r="O316" s="54"/>
      <c r="P316" s="54"/>
      <c r="Q316" s="54"/>
      <c r="R316" s="35"/>
      <c r="S316" s="106"/>
    </row>
    <row r="317" spans="1:19" s="25" customFormat="1" x14ac:dyDescent="0.2">
      <c r="A317" s="33"/>
      <c r="B317" s="19"/>
      <c r="C317" s="73"/>
      <c r="D317" s="73"/>
      <c r="E317" s="73"/>
      <c r="F317" s="73"/>
      <c r="G317" s="73"/>
      <c r="H317" s="54"/>
      <c r="I317" s="74"/>
      <c r="J317" s="74"/>
      <c r="K317" s="54"/>
      <c r="L317" s="54"/>
      <c r="M317" s="54"/>
      <c r="N317" s="54"/>
      <c r="O317" s="54"/>
      <c r="P317" s="54"/>
      <c r="Q317" s="54"/>
      <c r="R317" s="35"/>
      <c r="S317" s="106"/>
    </row>
    <row r="318" spans="1:19" s="25" customFormat="1" x14ac:dyDescent="0.2">
      <c r="A318" s="33"/>
      <c r="B318" s="19"/>
      <c r="C318" s="73"/>
      <c r="D318" s="73"/>
      <c r="E318" s="73"/>
      <c r="F318" s="73"/>
      <c r="G318" s="73"/>
      <c r="H318" s="54"/>
      <c r="I318" s="74"/>
      <c r="J318" s="74"/>
      <c r="K318" s="54"/>
      <c r="L318" s="54"/>
      <c r="M318" s="54"/>
      <c r="N318" s="54"/>
      <c r="O318" s="54"/>
      <c r="P318" s="54"/>
      <c r="Q318" s="54"/>
      <c r="R318" s="35"/>
      <c r="S318" s="106"/>
    </row>
    <row r="319" spans="1:19" s="25" customFormat="1" x14ac:dyDescent="0.2">
      <c r="A319" s="33"/>
      <c r="B319" s="19"/>
      <c r="C319" s="73"/>
      <c r="D319" s="73"/>
      <c r="E319" s="73"/>
      <c r="F319" s="73"/>
      <c r="G319" s="73"/>
      <c r="H319" s="54"/>
      <c r="I319" s="74"/>
      <c r="J319" s="74"/>
      <c r="K319" s="54"/>
      <c r="L319" s="54"/>
      <c r="M319" s="54"/>
      <c r="N319" s="54"/>
      <c r="O319" s="54"/>
      <c r="P319" s="54"/>
      <c r="Q319" s="54"/>
      <c r="R319" s="35"/>
      <c r="S319" s="106"/>
    </row>
    <row r="320" spans="1:19" s="25" customFormat="1" x14ac:dyDescent="0.2">
      <c r="A320" s="33"/>
      <c r="B320" s="19"/>
      <c r="C320" s="73"/>
      <c r="D320" s="73"/>
      <c r="E320" s="73"/>
      <c r="F320" s="73"/>
      <c r="G320" s="73"/>
      <c r="H320" s="54"/>
      <c r="I320" s="74"/>
      <c r="J320" s="74"/>
      <c r="K320" s="54"/>
      <c r="L320" s="54"/>
      <c r="M320" s="54"/>
      <c r="N320" s="54"/>
      <c r="O320" s="54"/>
      <c r="P320" s="54"/>
      <c r="Q320" s="54"/>
      <c r="R320" s="35"/>
      <c r="S320" s="106"/>
    </row>
    <row r="321" spans="1:19" s="25" customFormat="1" x14ac:dyDescent="0.2">
      <c r="A321" s="33"/>
      <c r="B321" s="19"/>
      <c r="C321" s="73"/>
      <c r="D321" s="73"/>
      <c r="E321" s="73"/>
      <c r="F321" s="73"/>
      <c r="G321" s="73"/>
      <c r="H321" s="54"/>
      <c r="I321" s="74"/>
      <c r="J321" s="74"/>
      <c r="K321" s="54"/>
      <c r="L321" s="54"/>
      <c r="M321" s="54"/>
      <c r="N321" s="54"/>
      <c r="O321" s="54"/>
      <c r="P321" s="54"/>
      <c r="Q321" s="54"/>
      <c r="R321" s="35"/>
      <c r="S321" s="106"/>
    </row>
    <row r="322" spans="1:19" s="25" customFormat="1" x14ac:dyDescent="0.2">
      <c r="A322" s="33"/>
      <c r="B322" s="19"/>
      <c r="C322" s="73"/>
      <c r="D322" s="73"/>
      <c r="E322" s="73"/>
      <c r="F322" s="73"/>
      <c r="G322" s="73"/>
      <c r="H322" s="54"/>
      <c r="I322" s="74"/>
      <c r="J322" s="74"/>
      <c r="K322" s="54"/>
      <c r="L322" s="54"/>
      <c r="M322" s="54"/>
      <c r="N322" s="54"/>
      <c r="O322" s="54"/>
      <c r="P322" s="54"/>
      <c r="Q322" s="54"/>
      <c r="R322" s="35"/>
      <c r="S322" s="106"/>
    </row>
    <row r="323" spans="1:19" s="25" customFormat="1" x14ac:dyDescent="0.2">
      <c r="A323" s="33"/>
      <c r="B323" s="19"/>
      <c r="C323" s="73"/>
      <c r="D323" s="73"/>
      <c r="E323" s="73"/>
      <c r="F323" s="73"/>
      <c r="G323" s="73"/>
      <c r="H323" s="54"/>
      <c r="I323" s="74"/>
      <c r="J323" s="74"/>
      <c r="K323" s="54"/>
      <c r="L323" s="54"/>
      <c r="M323" s="54"/>
      <c r="N323" s="54"/>
      <c r="O323" s="54"/>
      <c r="P323" s="54"/>
      <c r="Q323" s="54"/>
      <c r="R323" s="35"/>
      <c r="S323" s="106"/>
    </row>
    <row r="324" spans="1:19" s="25" customFormat="1" x14ac:dyDescent="0.2">
      <c r="A324" s="33"/>
      <c r="B324" s="19"/>
      <c r="C324" s="73"/>
      <c r="D324" s="73"/>
      <c r="E324" s="73"/>
      <c r="F324" s="73"/>
      <c r="G324" s="73"/>
      <c r="H324" s="54"/>
      <c r="I324" s="74"/>
      <c r="J324" s="74"/>
      <c r="K324" s="54"/>
      <c r="L324" s="54"/>
      <c r="M324" s="54"/>
      <c r="N324" s="54"/>
      <c r="O324" s="54"/>
      <c r="P324" s="54"/>
      <c r="Q324" s="54"/>
      <c r="R324" s="35"/>
      <c r="S324" s="106"/>
    </row>
    <row r="325" spans="1:19" s="25" customFormat="1" x14ac:dyDescent="0.2">
      <c r="A325" s="33"/>
      <c r="B325" s="19"/>
      <c r="C325" s="73"/>
      <c r="D325" s="73"/>
      <c r="E325" s="73"/>
      <c r="F325" s="73"/>
      <c r="G325" s="73"/>
      <c r="H325" s="54"/>
      <c r="I325" s="74"/>
      <c r="J325" s="74"/>
      <c r="K325" s="54"/>
      <c r="L325" s="54"/>
      <c r="M325" s="54"/>
      <c r="N325" s="54"/>
      <c r="O325" s="54"/>
      <c r="P325" s="54"/>
      <c r="Q325" s="54"/>
      <c r="R325" s="35"/>
      <c r="S325" s="106"/>
    </row>
    <row r="326" spans="1:19" s="25" customFormat="1" x14ac:dyDescent="0.2">
      <c r="A326" s="33"/>
      <c r="B326" s="19"/>
      <c r="C326" s="73"/>
      <c r="D326" s="73"/>
      <c r="E326" s="73"/>
      <c r="F326" s="73"/>
      <c r="G326" s="73"/>
      <c r="H326" s="54"/>
      <c r="I326" s="74"/>
      <c r="J326" s="74"/>
      <c r="K326" s="54"/>
      <c r="L326" s="54"/>
      <c r="M326" s="54"/>
      <c r="N326" s="54"/>
      <c r="O326" s="54"/>
      <c r="P326" s="54"/>
      <c r="Q326" s="54"/>
      <c r="R326" s="35"/>
      <c r="S326" s="106"/>
    </row>
    <row r="327" spans="1:19" s="25" customFormat="1" x14ac:dyDescent="0.2">
      <c r="A327" s="33"/>
      <c r="B327" s="19"/>
      <c r="C327" s="73"/>
      <c r="D327" s="73"/>
      <c r="E327" s="73"/>
      <c r="F327" s="73"/>
      <c r="G327" s="73"/>
      <c r="H327" s="54"/>
      <c r="I327" s="74"/>
      <c r="J327" s="74"/>
      <c r="K327" s="54"/>
      <c r="L327" s="54"/>
      <c r="M327" s="54"/>
      <c r="N327" s="54"/>
      <c r="O327" s="54"/>
      <c r="P327" s="54"/>
      <c r="Q327" s="54"/>
      <c r="R327" s="35"/>
      <c r="S327" s="106"/>
    </row>
    <row r="328" spans="1:19" s="25" customFormat="1" x14ac:dyDescent="0.2">
      <c r="A328" s="33"/>
      <c r="B328" s="19"/>
      <c r="C328" s="73"/>
      <c r="D328" s="73"/>
      <c r="E328" s="73"/>
      <c r="F328" s="73"/>
      <c r="G328" s="73"/>
      <c r="H328" s="54"/>
      <c r="I328" s="74"/>
      <c r="J328" s="74"/>
      <c r="K328" s="54"/>
      <c r="L328" s="54"/>
      <c r="M328" s="54"/>
      <c r="N328" s="54"/>
      <c r="O328" s="54"/>
      <c r="P328" s="54"/>
      <c r="Q328" s="54"/>
      <c r="R328" s="35"/>
      <c r="S328" s="106"/>
    </row>
    <row r="329" spans="1:19" s="25" customFormat="1" x14ac:dyDescent="0.2">
      <c r="A329" s="33"/>
      <c r="B329" s="19"/>
      <c r="C329" s="73"/>
      <c r="D329" s="73"/>
      <c r="E329" s="73"/>
      <c r="F329" s="73"/>
      <c r="G329" s="73"/>
      <c r="H329" s="54"/>
      <c r="I329" s="74"/>
      <c r="J329" s="74"/>
      <c r="K329" s="54"/>
      <c r="L329" s="54"/>
      <c r="M329" s="54"/>
      <c r="N329" s="54"/>
      <c r="O329" s="54"/>
      <c r="P329" s="54"/>
      <c r="Q329" s="54"/>
      <c r="R329" s="35"/>
      <c r="S329" s="106"/>
    </row>
    <row r="330" spans="1:19" s="25" customFormat="1" x14ac:dyDescent="0.2">
      <c r="A330" s="33"/>
      <c r="B330" s="19"/>
      <c r="C330" s="73"/>
      <c r="D330" s="73"/>
      <c r="E330" s="73"/>
      <c r="F330" s="73"/>
      <c r="G330" s="73"/>
      <c r="H330" s="54"/>
      <c r="I330" s="74"/>
      <c r="J330" s="74"/>
      <c r="K330" s="54"/>
      <c r="L330" s="54"/>
      <c r="M330" s="54"/>
      <c r="N330" s="54"/>
      <c r="O330" s="54"/>
      <c r="P330" s="54"/>
      <c r="Q330" s="54"/>
      <c r="R330" s="35"/>
      <c r="S330" s="106"/>
    </row>
    <row r="331" spans="1:19" s="25" customFormat="1" x14ac:dyDescent="0.2">
      <c r="A331" s="33"/>
      <c r="B331" s="19"/>
      <c r="C331" s="73"/>
      <c r="D331" s="73"/>
      <c r="E331" s="73"/>
      <c r="F331" s="73"/>
      <c r="G331" s="73"/>
      <c r="H331" s="54"/>
      <c r="I331" s="74"/>
      <c r="J331" s="74"/>
      <c r="K331" s="54"/>
      <c r="L331" s="54"/>
      <c r="M331" s="54"/>
      <c r="N331" s="54"/>
      <c r="O331" s="54"/>
      <c r="P331" s="54"/>
      <c r="Q331" s="54"/>
      <c r="R331" s="35"/>
      <c r="S331" s="106"/>
    </row>
    <row r="332" spans="1:19" s="25" customFormat="1" x14ac:dyDescent="0.2">
      <c r="A332" s="33"/>
      <c r="B332" s="19"/>
      <c r="C332" s="73"/>
      <c r="D332" s="73"/>
      <c r="E332" s="73"/>
      <c r="F332" s="73"/>
      <c r="G332" s="73"/>
      <c r="H332" s="54"/>
      <c r="I332" s="74"/>
      <c r="J332" s="74"/>
      <c r="K332" s="54"/>
      <c r="L332" s="54"/>
      <c r="M332" s="54"/>
      <c r="N332" s="54"/>
      <c r="O332" s="54"/>
      <c r="P332" s="54"/>
      <c r="Q332" s="54"/>
      <c r="R332" s="35"/>
      <c r="S332" s="106"/>
    </row>
    <row r="333" spans="1:19" s="25" customFormat="1" x14ac:dyDescent="0.2">
      <c r="A333" s="33"/>
      <c r="B333" s="19"/>
      <c r="C333" s="73"/>
      <c r="D333" s="73"/>
      <c r="E333" s="73"/>
      <c r="F333" s="73"/>
      <c r="G333" s="73"/>
      <c r="H333" s="54"/>
      <c r="I333" s="74"/>
      <c r="J333" s="74"/>
      <c r="K333" s="54"/>
      <c r="L333" s="54"/>
      <c r="M333" s="54"/>
      <c r="N333" s="54"/>
      <c r="O333" s="54"/>
      <c r="P333" s="54"/>
      <c r="Q333" s="54"/>
      <c r="R333" s="35"/>
      <c r="S333" s="106"/>
    </row>
    <row r="334" spans="1:19" s="25" customFormat="1" x14ac:dyDescent="0.2">
      <c r="A334" s="33"/>
      <c r="B334" s="19"/>
      <c r="C334" s="73"/>
      <c r="D334" s="73"/>
      <c r="E334" s="73"/>
      <c r="F334" s="73"/>
      <c r="G334" s="73"/>
      <c r="H334" s="54"/>
      <c r="I334" s="74"/>
      <c r="J334" s="74"/>
      <c r="K334" s="54"/>
      <c r="L334" s="54"/>
      <c r="M334" s="54"/>
      <c r="N334" s="54"/>
      <c r="O334" s="54"/>
      <c r="P334" s="54"/>
      <c r="Q334" s="54"/>
      <c r="R334" s="35"/>
      <c r="S334" s="106"/>
    </row>
    <row r="335" spans="1:19" s="25" customFormat="1" x14ac:dyDescent="0.2">
      <c r="A335" s="33"/>
      <c r="B335" s="19"/>
      <c r="C335" s="73"/>
      <c r="D335" s="73"/>
      <c r="E335" s="73"/>
      <c r="F335" s="73"/>
      <c r="G335" s="73"/>
      <c r="H335" s="54"/>
      <c r="I335" s="74"/>
      <c r="J335" s="74"/>
      <c r="K335" s="54"/>
      <c r="L335" s="54"/>
      <c r="M335" s="54"/>
      <c r="N335" s="54"/>
      <c r="O335" s="54"/>
      <c r="P335" s="54"/>
      <c r="Q335" s="54"/>
      <c r="R335" s="35"/>
      <c r="S335" s="106"/>
    </row>
    <row r="336" spans="1:19" s="25" customFormat="1" x14ac:dyDescent="0.2">
      <c r="A336" s="33"/>
      <c r="B336" s="19"/>
      <c r="C336" s="73"/>
      <c r="D336" s="73"/>
      <c r="E336" s="73"/>
      <c r="F336" s="73"/>
      <c r="G336" s="73"/>
      <c r="H336" s="54"/>
      <c r="I336" s="74"/>
      <c r="J336" s="74"/>
      <c r="K336" s="54"/>
      <c r="L336" s="54"/>
      <c r="M336" s="54"/>
      <c r="N336" s="54"/>
      <c r="O336" s="54"/>
      <c r="P336" s="54"/>
      <c r="Q336" s="54"/>
      <c r="R336" s="35"/>
      <c r="S336" s="106"/>
    </row>
    <row r="337" spans="1:19" s="25" customFormat="1" x14ac:dyDescent="0.2">
      <c r="A337" s="33"/>
      <c r="B337" s="19"/>
      <c r="C337" s="73"/>
      <c r="D337" s="73"/>
      <c r="E337" s="73"/>
      <c r="F337" s="73"/>
      <c r="G337" s="73"/>
      <c r="H337" s="54"/>
      <c r="I337" s="74"/>
      <c r="J337" s="74"/>
      <c r="K337" s="54"/>
      <c r="L337" s="54"/>
      <c r="M337" s="54"/>
      <c r="N337" s="54"/>
      <c r="O337" s="54"/>
      <c r="P337" s="54"/>
      <c r="Q337" s="54"/>
      <c r="R337" s="35"/>
      <c r="S337" s="106"/>
    </row>
    <row r="338" spans="1:19" s="25" customFormat="1" x14ac:dyDescent="0.2">
      <c r="A338" s="33"/>
      <c r="B338" s="19"/>
      <c r="C338" s="73"/>
      <c r="D338" s="73"/>
      <c r="E338" s="73"/>
      <c r="F338" s="73"/>
      <c r="G338" s="73"/>
      <c r="H338" s="54"/>
      <c r="I338" s="74"/>
      <c r="J338" s="74"/>
      <c r="K338" s="54"/>
      <c r="L338" s="54"/>
      <c r="M338" s="54"/>
      <c r="N338" s="54"/>
      <c r="O338" s="54"/>
      <c r="P338" s="54"/>
      <c r="Q338" s="54"/>
      <c r="R338" s="35"/>
      <c r="S338" s="106"/>
    </row>
    <row r="339" spans="1:19" s="25" customFormat="1" x14ac:dyDescent="0.2">
      <c r="A339" s="33"/>
      <c r="B339" s="19"/>
      <c r="C339" s="73"/>
      <c r="D339" s="73"/>
      <c r="E339" s="73"/>
      <c r="F339" s="73"/>
      <c r="G339" s="73"/>
      <c r="H339" s="54"/>
      <c r="I339" s="74"/>
      <c r="J339" s="74"/>
      <c r="K339" s="54"/>
      <c r="L339" s="54"/>
      <c r="M339" s="54"/>
      <c r="N339" s="54"/>
      <c r="O339" s="54"/>
      <c r="P339" s="54"/>
      <c r="Q339" s="54"/>
      <c r="R339" s="35"/>
      <c r="S339" s="106"/>
    </row>
    <row r="340" spans="1:19" s="25" customFormat="1" x14ac:dyDescent="0.2">
      <c r="A340" s="33"/>
      <c r="B340" s="19"/>
      <c r="C340" s="73"/>
      <c r="D340" s="73"/>
      <c r="E340" s="73"/>
      <c r="F340" s="73"/>
      <c r="G340" s="73"/>
      <c r="H340" s="54"/>
      <c r="I340" s="74"/>
      <c r="J340" s="74"/>
      <c r="K340" s="54"/>
      <c r="L340" s="54"/>
      <c r="M340" s="54"/>
      <c r="N340" s="54"/>
      <c r="O340" s="54"/>
      <c r="P340" s="54"/>
      <c r="Q340" s="54"/>
      <c r="R340" s="35"/>
      <c r="S340" s="106"/>
    </row>
    <row r="341" spans="1:19" s="25" customFormat="1" x14ac:dyDescent="0.2">
      <c r="A341" s="33"/>
      <c r="B341" s="19"/>
      <c r="C341" s="73"/>
      <c r="D341" s="73"/>
      <c r="E341" s="73"/>
      <c r="F341" s="73"/>
      <c r="G341" s="73"/>
      <c r="H341" s="54"/>
      <c r="I341" s="74"/>
      <c r="J341" s="74"/>
      <c r="K341" s="54"/>
      <c r="L341" s="54"/>
      <c r="M341" s="54"/>
      <c r="N341" s="54"/>
      <c r="O341" s="54"/>
      <c r="P341" s="54"/>
      <c r="Q341" s="54"/>
      <c r="R341" s="35"/>
      <c r="S341" s="106"/>
    </row>
    <row r="342" spans="1:19" s="25" customFormat="1" x14ac:dyDescent="0.2">
      <c r="A342" s="33"/>
      <c r="B342" s="19"/>
      <c r="C342" s="73"/>
      <c r="D342" s="73"/>
      <c r="E342" s="73"/>
      <c r="F342" s="73"/>
      <c r="G342" s="73"/>
      <c r="H342" s="54"/>
      <c r="I342" s="74"/>
      <c r="J342" s="74"/>
      <c r="K342" s="54"/>
      <c r="L342" s="54"/>
      <c r="M342" s="54"/>
      <c r="N342" s="54"/>
      <c r="O342" s="54"/>
      <c r="P342" s="54"/>
      <c r="Q342" s="54"/>
      <c r="R342" s="35"/>
      <c r="S342" s="106"/>
    </row>
    <row r="343" spans="1:19" s="25" customFormat="1" x14ac:dyDescent="0.2">
      <c r="A343" s="33"/>
      <c r="B343" s="19"/>
      <c r="C343" s="73"/>
      <c r="D343" s="73"/>
      <c r="E343" s="73"/>
      <c r="F343" s="73"/>
      <c r="G343" s="73"/>
      <c r="H343" s="54"/>
      <c r="I343" s="74"/>
      <c r="J343" s="74"/>
      <c r="K343" s="54"/>
      <c r="L343" s="54"/>
      <c r="M343" s="54"/>
      <c r="N343" s="54"/>
      <c r="O343" s="54"/>
      <c r="P343" s="54"/>
      <c r="Q343" s="54"/>
      <c r="R343" s="35"/>
      <c r="S343" s="106"/>
    </row>
    <row r="344" spans="1:19" s="25" customFormat="1" x14ac:dyDescent="0.2">
      <c r="A344" s="33"/>
      <c r="B344" s="19"/>
      <c r="C344" s="73"/>
      <c r="D344" s="73"/>
      <c r="E344" s="73"/>
      <c r="F344" s="73"/>
      <c r="G344" s="73"/>
      <c r="H344" s="54"/>
      <c r="I344" s="74"/>
      <c r="J344" s="74"/>
      <c r="K344" s="54"/>
      <c r="L344" s="54"/>
      <c r="M344" s="54"/>
      <c r="N344" s="54"/>
      <c r="O344" s="54"/>
      <c r="P344" s="54"/>
      <c r="Q344" s="54"/>
      <c r="R344" s="35"/>
      <c r="S344" s="106"/>
    </row>
    <row r="345" spans="1:19" s="25" customFormat="1" x14ac:dyDescent="0.2">
      <c r="A345" s="33"/>
      <c r="B345" s="19"/>
      <c r="C345" s="73"/>
      <c r="D345" s="73"/>
      <c r="E345" s="73"/>
      <c r="F345" s="73"/>
      <c r="G345" s="73"/>
      <c r="H345" s="54"/>
      <c r="I345" s="74"/>
      <c r="J345" s="74"/>
      <c r="K345" s="54"/>
      <c r="L345" s="54"/>
      <c r="M345" s="54"/>
      <c r="N345" s="54"/>
      <c r="O345" s="54"/>
      <c r="P345" s="54"/>
      <c r="Q345" s="54"/>
      <c r="R345" s="35"/>
      <c r="S345" s="106"/>
    </row>
    <row r="346" spans="1:19" s="25" customFormat="1" x14ac:dyDescent="0.2">
      <c r="A346" s="33"/>
      <c r="B346" s="19"/>
      <c r="C346" s="73"/>
      <c r="D346" s="73"/>
      <c r="E346" s="73"/>
      <c r="F346" s="73"/>
      <c r="G346" s="73"/>
      <c r="H346" s="54"/>
      <c r="I346" s="74"/>
      <c r="J346" s="74"/>
      <c r="K346" s="54"/>
      <c r="L346" s="54"/>
      <c r="M346" s="54"/>
      <c r="N346" s="54"/>
      <c r="O346" s="54"/>
      <c r="P346" s="54"/>
      <c r="Q346" s="54"/>
      <c r="R346" s="35"/>
      <c r="S346" s="106"/>
    </row>
    <row r="347" spans="1:19" s="25" customFormat="1" x14ac:dyDescent="0.2">
      <c r="A347" s="33"/>
      <c r="B347" s="19"/>
      <c r="C347" s="73"/>
      <c r="D347" s="73"/>
      <c r="E347" s="73"/>
      <c r="F347" s="73"/>
      <c r="G347" s="73"/>
      <c r="H347" s="54"/>
      <c r="I347" s="74"/>
      <c r="J347" s="74"/>
      <c r="K347" s="54"/>
      <c r="L347" s="54"/>
      <c r="M347" s="54"/>
      <c r="N347" s="54"/>
      <c r="O347" s="54"/>
      <c r="P347" s="54"/>
      <c r="Q347" s="54"/>
      <c r="R347" s="35"/>
      <c r="S347" s="106"/>
    </row>
    <row r="348" spans="1:19" s="25" customFormat="1" x14ac:dyDescent="0.2">
      <c r="A348" s="33"/>
      <c r="B348" s="19"/>
      <c r="C348" s="73"/>
      <c r="D348" s="73"/>
      <c r="E348" s="73"/>
      <c r="F348" s="73"/>
      <c r="G348" s="73"/>
      <c r="H348" s="54"/>
      <c r="I348" s="74"/>
      <c r="J348" s="74"/>
      <c r="K348" s="54"/>
      <c r="L348" s="54"/>
      <c r="M348" s="54"/>
      <c r="N348" s="54"/>
      <c r="O348" s="54"/>
      <c r="P348" s="54"/>
      <c r="Q348" s="54"/>
      <c r="R348" s="35"/>
      <c r="S348" s="106"/>
    </row>
    <row r="349" spans="1:19" s="25" customFormat="1" x14ac:dyDescent="0.2">
      <c r="A349" s="33"/>
      <c r="B349" s="19"/>
      <c r="C349" s="73"/>
      <c r="D349" s="73"/>
      <c r="E349" s="73"/>
      <c r="F349" s="73"/>
      <c r="G349" s="73"/>
      <c r="H349" s="54"/>
      <c r="I349" s="74"/>
      <c r="J349" s="74"/>
      <c r="K349" s="54"/>
      <c r="L349" s="54"/>
      <c r="M349" s="54"/>
      <c r="N349" s="54"/>
      <c r="O349" s="54"/>
      <c r="P349" s="54"/>
      <c r="Q349" s="54"/>
      <c r="R349" s="35"/>
      <c r="S349" s="106"/>
    </row>
    <row r="350" spans="1:19" s="25" customFormat="1" x14ac:dyDescent="0.2">
      <c r="A350" s="33"/>
      <c r="B350" s="19"/>
      <c r="C350" s="73"/>
      <c r="D350" s="73"/>
      <c r="E350" s="73"/>
      <c r="F350" s="73"/>
      <c r="G350" s="73"/>
      <c r="H350" s="54"/>
      <c r="I350" s="74"/>
      <c r="J350" s="74"/>
      <c r="K350" s="54"/>
      <c r="L350" s="54"/>
      <c r="M350" s="54"/>
      <c r="N350" s="54"/>
      <c r="O350" s="54"/>
      <c r="P350" s="54"/>
      <c r="Q350" s="54"/>
      <c r="R350" s="35"/>
      <c r="S350" s="106"/>
    </row>
    <row r="351" spans="1:19" s="25" customFormat="1" x14ac:dyDescent="0.2">
      <c r="A351" s="33"/>
      <c r="B351" s="19"/>
      <c r="C351" s="73"/>
      <c r="D351" s="73"/>
      <c r="E351" s="73"/>
      <c r="F351" s="73"/>
      <c r="G351" s="73"/>
      <c r="H351" s="54"/>
      <c r="I351" s="74"/>
      <c r="J351" s="74"/>
      <c r="K351" s="54"/>
      <c r="L351" s="54"/>
      <c r="M351" s="54"/>
      <c r="N351" s="54"/>
      <c r="O351" s="54"/>
      <c r="P351" s="54"/>
      <c r="Q351" s="54"/>
      <c r="R351" s="35"/>
      <c r="S351" s="106"/>
    </row>
    <row r="352" spans="1:19" s="25" customFormat="1" x14ac:dyDescent="0.2">
      <c r="A352" s="33"/>
      <c r="B352" s="19"/>
      <c r="C352" s="73"/>
      <c r="D352" s="73"/>
      <c r="E352" s="73"/>
      <c r="F352" s="73"/>
      <c r="G352" s="73"/>
      <c r="H352" s="54"/>
      <c r="I352" s="74"/>
      <c r="J352" s="74"/>
      <c r="K352" s="54"/>
      <c r="L352" s="54"/>
      <c r="M352" s="54"/>
      <c r="N352" s="54"/>
      <c r="O352" s="54"/>
      <c r="P352" s="54"/>
      <c r="Q352" s="54"/>
      <c r="R352" s="35"/>
      <c r="S352" s="106"/>
    </row>
    <row r="353" spans="1:19" s="25" customFormat="1" x14ac:dyDescent="0.2">
      <c r="A353" s="33"/>
      <c r="B353" s="19"/>
      <c r="C353" s="73"/>
      <c r="D353" s="73"/>
      <c r="E353" s="73"/>
      <c r="F353" s="73"/>
      <c r="G353" s="73"/>
      <c r="H353" s="54"/>
      <c r="I353" s="74"/>
      <c r="J353" s="74"/>
      <c r="K353" s="54"/>
      <c r="L353" s="54"/>
      <c r="M353" s="54"/>
      <c r="N353" s="54"/>
      <c r="O353" s="54"/>
      <c r="P353" s="54"/>
      <c r="Q353" s="54"/>
      <c r="R353" s="35"/>
      <c r="S353" s="106"/>
    </row>
    <row r="354" spans="1:19" s="25" customFormat="1" x14ac:dyDescent="0.2">
      <c r="A354" s="33"/>
      <c r="B354" s="19"/>
      <c r="C354" s="73"/>
      <c r="D354" s="73"/>
      <c r="E354" s="73"/>
      <c r="F354" s="73"/>
      <c r="G354" s="73"/>
      <c r="H354" s="54"/>
      <c r="I354" s="74"/>
      <c r="J354" s="74"/>
      <c r="K354" s="54"/>
      <c r="L354" s="54"/>
      <c r="M354" s="54"/>
      <c r="N354" s="54"/>
      <c r="O354" s="54"/>
      <c r="P354" s="54"/>
      <c r="Q354" s="54"/>
      <c r="R354" s="35"/>
      <c r="S354" s="106"/>
    </row>
    <row r="355" spans="1:19" s="25" customFormat="1" x14ac:dyDescent="0.2">
      <c r="A355" s="33"/>
      <c r="B355" s="19"/>
      <c r="C355" s="73"/>
      <c r="D355" s="73"/>
      <c r="E355" s="73"/>
      <c r="F355" s="73"/>
      <c r="G355" s="73"/>
      <c r="H355" s="54"/>
      <c r="I355" s="74"/>
      <c r="J355" s="74"/>
      <c r="K355" s="54"/>
      <c r="L355" s="54"/>
      <c r="M355" s="54"/>
      <c r="N355" s="54"/>
      <c r="O355" s="54"/>
      <c r="P355" s="54"/>
      <c r="Q355" s="54"/>
      <c r="R355" s="35"/>
      <c r="S355" s="106"/>
    </row>
    <row r="356" spans="1:19" s="25" customFormat="1" x14ac:dyDescent="0.2">
      <c r="A356" s="33"/>
      <c r="B356" s="19"/>
      <c r="C356" s="73"/>
      <c r="D356" s="73"/>
      <c r="E356" s="73"/>
      <c r="F356" s="73"/>
      <c r="G356" s="73"/>
      <c r="H356" s="54"/>
      <c r="I356" s="74"/>
      <c r="J356" s="74"/>
      <c r="K356" s="54"/>
      <c r="L356" s="54"/>
      <c r="M356" s="54"/>
      <c r="N356" s="54"/>
      <c r="O356" s="54"/>
      <c r="P356" s="54"/>
      <c r="Q356" s="54"/>
      <c r="R356" s="35"/>
      <c r="S356" s="106"/>
    </row>
    <row r="357" spans="1:19" s="25" customFormat="1" x14ac:dyDescent="0.2">
      <c r="A357" s="33"/>
      <c r="B357" s="19"/>
      <c r="C357" s="73"/>
      <c r="D357" s="73"/>
      <c r="E357" s="73"/>
      <c r="F357" s="73"/>
      <c r="G357" s="73"/>
      <c r="H357" s="54"/>
      <c r="I357" s="74"/>
      <c r="J357" s="74"/>
      <c r="K357" s="54"/>
      <c r="L357" s="54"/>
      <c r="M357" s="54"/>
      <c r="N357" s="54"/>
      <c r="O357" s="54"/>
      <c r="P357" s="54"/>
      <c r="Q357" s="54"/>
      <c r="R357" s="35"/>
      <c r="S357" s="106"/>
    </row>
    <row r="358" spans="1:19" s="25" customFormat="1" x14ac:dyDescent="0.2">
      <c r="A358" s="33"/>
      <c r="B358" s="19"/>
      <c r="C358" s="73"/>
      <c r="D358" s="73"/>
      <c r="E358" s="73"/>
      <c r="F358" s="73"/>
      <c r="G358" s="73"/>
      <c r="H358" s="54"/>
      <c r="I358" s="74"/>
      <c r="J358" s="74"/>
      <c r="K358" s="54"/>
      <c r="L358" s="54"/>
      <c r="M358" s="54"/>
      <c r="N358" s="54"/>
      <c r="O358" s="54"/>
      <c r="P358" s="54"/>
      <c r="Q358" s="54"/>
      <c r="R358" s="35"/>
      <c r="S358" s="106"/>
    </row>
    <row r="359" spans="1:19" s="25" customFormat="1" x14ac:dyDescent="0.2">
      <c r="A359" s="33"/>
      <c r="B359" s="19"/>
      <c r="C359" s="73"/>
      <c r="D359" s="73"/>
      <c r="E359" s="73"/>
      <c r="F359" s="73"/>
      <c r="G359" s="73"/>
      <c r="H359" s="54"/>
      <c r="I359" s="74"/>
      <c r="J359" s="74"/>
      <c r="K359" s="54"/>
      <c r="L359" s="54"/>
      <c r="M359" s="54"/>
      <c r="N359" s="54"/>
      <c r="O359" s="54"/>
      <c r="P359" s="54"/>
      <c r="Q359" s="54"/>
      <c r="R359" s="35"/>
      <c r="S359" s="106"/>
    </row>
    <row r="360" spans="1:19" s="25" customFormat="1" x14ac:dyDescent="0.2">
      <c r="A360" s="33"/>
      <c r="B360" s="19"/>
      <c r="C360" s="73"/>
      <c r="D360" s="73"/>
      <c r="E360" s="73"/>
      <c r="F360" s="73"/>
      <c r="G360" s="73"/>
      <c r="H360" s="54"/>
      <c r="I360" s="74"/>
      <c r="J360" s="74"/>
      <c r="K360" s="54"/>
      <c r="L360" s="54"/>
      <c r="M360" s="54"/>
      <c r="N360" s="54"/>
      <c r="O360" s="54"/>
      <c r="P360" s="54"/>
      <c r="Q360" s="54"/>
      <c r="R360" s="35"/>
      <c r="S360" s="106"/>
    </row>
    <row r="361" spans="1:19" s="25" customFormat="1" x14ac:dyDescent="0.2">
      <c r="A361" s="33"/>
      <c r="B361" s="19"/>
      <c r="C361" s="73"/>
      <c r="D361" s="73"/>
      <c r="E361" s="73"/>
      <c r="F361" s="73"/>
      <c r="G361" s="73"/>
      <c r="H361" s="54"/>
      <c r="I361" s="74"/>
      <c r="J361" s="74"/>
      <c r="K361" s="54"/>
      <c r="L361" s="54"/>
      <c r="M361" s="54"/>
      <c r="N361" s="54"/>
      <c r="O361" s="54"/>
      <c r="P361" s="54"/>
      <c r="Q361" s="54"/>
      <c r="R361" s="35"/>
      <c r="S361" s="106"/>
    </row>
    <row r="362" spans="1:19" s="25" customFormat="1" x14ac:dyDescent="0.2">
      <c r="A362" s="33"/>
      <c r="B362" s="19"/>
      <c r="C362" s="73"/>
      <c r="D362" s="73"/>
      <c r="E362" s="73"/>
      <c r="F362" s="73"/>
      <c r="G362" s="73"/>
      <c r="H362" s="54"/>
      <c r="I362" s="74"/>
      <c r="J362" s="74"/>
      <c r="K362" s="54"/>
      <c r="L362" s="54"/>
      <c r="M362" s="54"/>
      <c r="N362" s="54"/>
      <c r="O362" s="54"/>
      <c r="P362" s="54"/>
      <c r="Q362" s="54"/>
      <c r="R362" s="35"/>
      <c r="S362" s="106"/>
    </row>
    <row r="363" spans="1:19" s="25" customFormat="1" x14ac:dyDescent="0.2">
      <c r="A363" s="33"/>
      <c r="B363" s="19"/>
      <c r="C363" s="73"/>
      <c r="D363" s="73"/>
      <c r="E363" s="73"/>
      <c r="F363" s="73"/>
      <c r="G363" s="73"/>
      <c r="H363" s="54"/>
      <c r="I363" s="74"/>
      <c r="J363" s="74"/>
      <c r="K363" s="54"/>
      <c r="L363" s="54"/>
      <c r="M363" s="54"/>
      <c r="N363" s="54"/>
      <c r="O363" s="54"/>
      <c r="P363" s="54"/>
      <c r="Q363" s="54"/>
      <c r="R363" s="35"/>
      <c r="S363" s="106"/>
    </row>
    <row r="364" spans="1:19" s="25" customFormat="1" x14ac:dyDescent="0.2">
      <c r="A364" s="33"/>
      <c r="B364" s="19"/>
      <c r="C364" s="73"/>
      <c r="D364" s="73"/>
      <c r="E364" s="73"/>
      <c r="F364" s="73"/>
      <c r="G364" s="73"/>
      <c r="H364" s="54"/>
      <c r="I364" s="74"/>
      <c r="J364" s="74"/>
      <c r="K364" s="54"/>
      <c r="L364" s="54"/>
      <c r="M364" s="54"/>
      <c r="N364" s="54"/>
      <c r="O364" s="54"/>
      <c r="P364" s="54"/>
      <c r="Q364" s="54"/>
      <c r="R364" s="35"/>
      <c r="S364" s="106"/>
    </row>
    <row r="365" spans="1:19" s="25" customFormat="1" x14ac:dyDescent="0.2">
      <c r="A365" s="33"/>
      <c r="B365" s="19"/>
      <c r="C365" s="73"/>
      <c r="D365" s="73"/>
      <c r="E365" s="73"/>
      <c r="F365" s="73"/>
      <c r="G365" s="73"/>
      <c r="H365" s="54"/>
      <c r="I365" s="74"/>
      <c r="J365" s="74"/>
      <c r="K365" s="54"/>
      <c r="L365" s="54"/>
      <c r="M365" s="54"/>
      <c r="N365" s="54"/>
      <c r="O365" s="54"/>
      <c r="P365" s="54"/>
      <c r="Q365" s="54"/>
      <c r="R365" s="35"/>
      <c r="S365" s="106"/>
    </row>
    <row r="366" spans="1:19" s="25" customFormat="1" x14ac:dyDescent="0.2">
      <c r="A366" s="33"/>
      <c r="B366" s="19"/>
      <c r="C366" s="73"/>
      <c r="D366" s="73"/>
      <c r="E366" s="73"/>
      <c r="F366" s="73"/>
      <c r="G366" s="73"/>
      <c r="H366" s="54"/>
      <c r="I366" s="74"/>
      <c r="J366" s="74"/>
      <c r="K366" s="54"/>
      <c r="L366" s="54"/>
      <c r="M366" s="54"/>
      <c r="N366" s="54"/>
      <c r="O366" s="54"/>
      <c r="P366" s="54"/>
      <c r="Q366" s="54"/>
      <c r="R366" s="35"/>
      <c r="S366" s="106"/>
    </row>
    <row r="367" spans="1:19" s="25" customFormat="1" x14ac:dyDescent="0.2">
      <c r="A367" s="33"/>
      <c r="B367" s="19"/>
      <c r="C367" s="73"/>
      <c r="D367" s="73"/>
      <c r="E367" s="73"/>
      <c r="F367" s="73"/>
      <c r="G367" s="73"/>
      <c r="H367" s="54"/>
      <c r="I367" s="74"/>
      <c r="J367" s="74"/>
      <c r="K367" s="54"/>
      <c r="L367" s="54"/>
      <c r="M367" s="54"/>
      <c r="N367" s="54"/>
      <c r="O367" s="54"/>
      <c r="P367" s="54"/>
      <c r="Q367" s="54"/>
      <c r="R367" s="35"/>
      <c r="S367" s="106"/>
    </row>
    <row r="368" spans="1:19" s="25" customFormat="1" x14ac:dyDescent="0.2">
      <c r="A368" s="33"/>
      <c r="B368" s="19"/>
      <c r="C368" s="73"/>
      <c r="D368" s="73"/>
      <c r="E368" s="73"/>
      <c r="F368" s="73"/>
      <c r="G368" s="73"/>
      <c r="H368" s="54"/>
      <c r="I368" s="74"/>
      <c r="J368" s="74"/>
      <c r="K368" s="54"/>
      <c r="L368" s="54"/>
      <c r="M368" s="54"/>
      <c r="N368" s="54"/>
      <c r="O368" s="54"/>
      <c r="P368" s="54"/>
      <c r="Q368" s="54"/>
      <c r="R368" s="35"/>
      <c r="S368" s="106"/>
    </row>
    <row r="369" spans="1:19" s="25" customFormat="1" x14ac:dyDescent="0.2">
      <c r="A369" s="33"/>
      <c r="B369" s="19"/>
      <c r="C369" s="73"/>
      <c r="D369" s="73"/>
      <c r="E369" s="73"/>
      <c r="F369" s="73"/>
      <c r="G369" s="73"/>
      <c r="H369" s="54"/>
      <c r="I369" s="74"/>
      <c r="J369" s="74"/>
      <c r="K369" s="54"/>
      <c r="L369" s="54"/>
      <c r="M369" s="54"/>
      <c r="N369" s="54"/>
      <c r="O369" s="54"/>
      <c r="P369" s="54"/>
      <c r="Q369" s="54"/>
      <c r="R369" s="35"/>
      <c r="S369" s="106"/>
    </row>
    <row r="370" spans="1:19" s="25" customFormat="1" x14ac:dyDescent="0.2">
      <c r="A370" s="33"/>
      <c r="B370" s="19"/>
      <c r="C370" s="73"/>
      <c r="D370" s="73"/>
      <c r="E370" s="73"/>
      <c r="F370" s="73"/>
      <c r="G370" s="73"/>
      <c r="H370" s="54"/>
      <c r="I370" s="74"/>
      <c r="J370" s="74"/>
      <c r="K370" s="54"/>
      <c r="L370" s="54"/>
      <c r="M370" s="54"/>
      <c r="N370" s="54"/>
      <c r="O370" s="54"/>
      <c r="P370" s="54"/>
      <c r="Q370" s="54"/>
      <c r="R370" s="35"/>
      <c r="S370" s="106"/>
    </row>
    <row r="371" spans="1:19" s="25" customFormat="1" x14ac:dyDescent="0.2">
      <c r="A371" s="33"/>
      <c r="B371" s="19"/>
      <c r="C371" s="73"/>
      <c r="D371" s="73"/>
      <c r="E371" s="73"/>
      <c r="F371" s="73"/>
      <c r="G371" s="73"/>
      <c r="H371" s="54"/>
      <c r="I371" s="74"/>
      <c r="J371" s="74"/>
      <c r="K371" s="54"/>
      <c r="L371" s="54"/>
      <c r="M371" s="54"/>
      <c r="N371" s="54"/>
      <c r="O371" s="54"/>
      <c r="P371" s="54"/>
      <c r="Q371" s="54"/>
      <c r="R371" s="35"/>
      <c r="S371" s="106"/>
    </row>
    <row r="372" spans="1:19" s="25" customFormat="1" x14ac:dyDescent="0.2">
      <c r="A372" s="33"/>
      <c r="B372" s="19"/>
      <c r="C372" s="73"/>
      <c r="D372" s="73"/>
      <c r="E372" s="73"/>
      <c r="F372" s="73"/>
      <c r="G372" s="73"/>
      <c r="H372" s="54"/>
      <c r="I372" s="74"/>
      <c r="J372" s="74"/>
      <c r="K372" s="54"/>
      <c r="L372" s="54"/>
      <c r="M372" s="54"/>
      <c r="N372" s="54"/>
      <c r="O372" s="54"/>
      <c r="P372" s="54"/>
      <c r="Q372" s="54"/>
      <c r="R372" s="35"/>
      <c r="S372" s="106"/>
    </row>
    <row r="373" spans="1:19" s="25" customFormat="1" x14ac:dyDescent="0.2">
      <c r="A373" s="33"/>
      <c r="B373" s="19"/>
      <c r="C373" s="73"/>
      <c r="D373" s="73"/>
      <c r="E373" s="73"/>
      <c r="F373" s="73"/>
      <c r="G373" s="73"/>
      <c r="H373" s="54"/>
      <c r="I373" s="74"/>
      <c r="J373" s="74"/>
      <c r="K373" s="54"/>
      <c r="L373" s="54"/>
      <c r="M373" s="54"/>
      <c r="N373" s="54"/>
      <c r="O373" s="54"/>
      <c r="P373" s="54"/>
      <c r="Q373" s="54"/>
      <c r="R373" s="35"/>
      <c r="S373" s="106"/>
    </row>
    <row r="374" spans="1:19" s="25" customFormat="1" x14ac:dyDescent="0.2">
      <c r="A374" s="33"/>
      <c r="B374" s="19"/>
      <c r="C374" s="73"/>
      <c r="D374" s="73"/>
      <c r="E374" s="73"/>
      <c r="F374" s="73"/>
      <c r="G374" s="73"/>
      <c r="H374" s="54"/>
      <c r="I374" s="74"/>
      <c r="J374" s="74"/>
      <c r="K374" s="54"/>
      <c r="L374" s="54"/>
      <c r="M374" s="54"/>
      <c r="N374" s="54"/>
      <c r="O374" s="54"/>
      <c r="P374" s="54"/>
      <c r="Q374" s="54"/>
      <c r="R374" s="35"/>
      <c r="S374" s="106"/>
    </row>
    <row r="375" spans="1:19" s="25" customFormat="1" x14ac:dyDescent="0.2">
      <c r="A375" s="33"/>
      <c r="B375" s="19"/>
      <c r="C375" s="73"/>
      <c r="D375" s="73"/>
      <c r="E375" s="73"/>
      <c r="F375" s="73"/>
      <c r="G375" s="73"/>
      <c r="H375" s="54"/>
      <c r="I375" s="74"/>
      <c r="J375" s="74"/>
      <c r="K375" s="54"/>
      <c r="L375" s="54"/>
      <c r="M375" s="54"/>
      <c r="N375" s="54"/>
      <c r="O375" s="54"/>
      <c r="P375" s="54"/>
      <c r="Q375" s="54"/>
      <c r="R375" s="35"/>
      <c r="S375" s="106"/>
    </row>
    <row r="376" spans="1:19" s="25" customFormat="1" x14ac:dyDescent="0.2">
      <c r="A376" s="33"/>
      <c r="B376" s="19"/>
      <c r="C376" s="73"/>
      <c r="D376" s="73"/>
      <c r="E376" s="73"/>
      <c r="F376" s="73"/>
      <c r="G376" s="73"/>
      <c r="H376" s="54"/>
      <c r="I376" s="74"/>
      <c r="J376" s="74"/>
      <c r="K376" s="54"/>
      <c r="L376" s="54"/>
      <c r="M376" s="54"/>
      <c r="N376" s="54"/>
      <c r="O376" s="54"/>
      <c r="P376" s="54"/>
      <c r="Q376" s="54"/>
      <c r="R376" s="35"/>
      <c r="S376" s="106"/>
    </row>
    <row r="377" spans="1:19" s="25" customFormat="1" x14ac:dyDescent="0.2">
      <c r="A377" s="33"/>
      <c r="B377" s="19"/>
      <c r="C377" s="73"/>
      <c r="D377" s="73"/>
      <c r="E377" s="73"/>
      <c r="F377" s="73"/>
      <c r="G377" s="73"/>
      <c r="H377" s="54"/>
      <c r="I377" s="74"/>
      <c r="J377" s="74"/>
      <c r="K377" s="54"/>
      <c r="L377" s="54"/>
      <c r="M377" s="54"/>
      <c r="N377" s="54"/>
      <c r="O377" s="54"/>
      <c r="P377" s="54"/>
      <c r="Q377" s="54"/>
      <c r="R377" s="35"/>
      <c r="S377" s="106"/>
    </row>
    <row r="378" spans="1:19" s="25" customFormat="1" x14ac:dyDescent="0.2">
      <c r="A378" s="33"/>
      <c r="B378" s="19"/>
      <c r="C378" s="73"/>
      <c r="D378" s="73"/>
      <c r="E378" s="73"/>
      <c r="F378" s="73"/>
      <c r="G378" s="73"/>
      <c r="H378" s="54"/>
      <c r="I378" s="74"/>
      <c r="J378" s="74"/>
      <c r="K378" s="54"/>
      <c r="L378" s="54"/>
      <c r="M378" s="54"/>
      <c r="N378" s="54"/>
      <c r="O378" s="54"/>
      <c r="P378" s="54"/>
      <c r="Q378" s="54"/>
      <c r="R378" s="35"/>
      <c r="S378" s="106"/>
    </row>
    <row r="379" spans="1:19" s="25" customFormat="1" x14ac:dyDescent="0.2">
      <c r="A379" s="33"/>
      <c r="B379" s="19"/>
      <c r="C379" s="73"/>
      <c r="D379" s="73"/>
      <c r="E379" s="73"/>
      <c r="F379" s="73"/>
      <c r="G379" s="73"/>
      <c r="H379" s="54"/>
      <c r="I379" s="74"/>
      <c r="J379" s="74"/>
      <c r="K379" s="54"/>
      <c r="L379" s="54"/>
      <c r="M379" s="54"/>
      <c r="N379" s="54"/>
      <c r="O379" s="54"/>
      <c r="P379" s="54"/>
      <c r="Q379" s="54"/>
      <c r="R379" s="35"/>
      <c r="S379" s="106"/>
    </row>
    <row r="380" spans="1:19" s="25" customFormat="1" x14ac:dyDescent="0.2">
      <c r="A380" s="33"/>
      <c r="B380" s="19"/>
      <c r="C380" s="73"/>
      <c r="D380" s="73"/>
      <c r="E380" s="73"/>
      <c r="F380" s="73"/>
      <c r="G380" s="73"/>
      <c r="H380" s="54"/>
      <c r="I380" s="74"/>
      <c r="J380" s="74"/>
      <c r="K380" s="54"/>
      <c r="L380" s="54"/>
      <c r="M380" s="54"/>
      <c r="N380" s="54"/>
      <c r="O380" s="54"/>
      <c r="P380" s="54"/>
      <c r="Q380" s="54"/>
      <c r="R380" s="35"/>
      <c r="S380" s="106"/>
    </row>
    <row r="381" spans="1:19" s="25" customFormat="1" x14ac:dyDescent="0.2">
      <c r="A381" s="33"/>
      <c r="B381" s="19"/>
      <c r="C381" s="73"/>
      <c r="D381" s="73"/>
      <c r="E381" s="73"/>
      <c r="F381" s="73"/>
      <c r="G381" s="73"/>
      <c r="H381" s="54"/>
      <c r="I381" s="74"/>
      <c r="J381" s="74"/>
      <c r="K381" s="54"/>
      <c r="L381" s="54"/>
      <c r="M381" s="54"/>
      <c r="N381" s="54"/>
      <c r="O381" s="54"/>
      <c r="P381" s="54"/>
      <c r="Q381" s="54"/>
      <c r="R381" s="35"/>
      <c r="S381" s="106"/>
    </row>
    <row r="382" spans="1:19" s="25" customFormat="1" x14ac:dyDescent="0.2">
      <c r="A382" s="33"/>
      <c r="B382" s="19"/>
      <c r="C382" s="73"/>
      <c r="D382" s="73"/>
      <c r="E382" s="73"/>
      <c r="F382" s="73"/>
      <c r="G382" s="73"/>
      <c r="H382" s="54"/>
      <c r="I382" s="74"/>
      <c r="J382" s="74"/>
      <c r="K382" s="54"/>
      <c r="L382" s="54"/>
      <c r="M382" s="54"/>
      <c r="N382" s="54"/>
      <c r="O382" s="54"/>
      <c r="P382" s="54"/>
      <c r="Q382" s="54"/>
      <c r="R382" s="35"/>
      <c r="S382" s="106"/>
    </row>
    <row r="383" spans="1:19" s="25" customFormat="1" x14ac:dyDescent="0.2">
      <c r="A383" s="33"/>
      <c r="B383" s="19"/>
      <c r="C383" s="73"/>
      <c r="D383" s="73"/>
      <c r="E383" s="73"/>
      <c r="F383" s="73"/>
      <c r="G383" s="73"/>
      <c r="H383" s="54"/>
      <c r="I383" s="74"/>
      <c r="J383" s="74"/>
      <c r="K383" s="54"/>
      <c r="L383" s="54"/>
      <c r="M383" s="54"/>
      <c r="N383" s="54"/>
      <c r="O383" s="54"/>
      <c r="P383" s="54"/>
      <c r="Q383" s="54"/>
      <c r="R383" s="35"/>
      <c r="S383" s="106"/>
    </row>
    <row r="384" spans="1:19" s="25" customFormat="1" x14ac:dyDescent="0.2">
      <c r="A384" s="33"/>
      <c r="B384" s="19"/>
      <c r="C384" s="73"/>
      <c r="D384" s="73"/>
      <c r="E384" s="73"/>
      <c r="F384" s="73"/>
      <c r="G384" s="73"/>
      <c r="H384" s="54"/>
      <c r="I384" s="74"/>
      <c r="J384" s="74"/>
      <c r="K384" s="54"/>
      <c r="L384" s="54"/>
      <c r="M384" s="54"/>
      <c r="N384" s="54"/>
      <c r="O384" s="54"/>
      <c r="P384" s="54"/>
      <c r="Q384" s="54"/>
      <c r="R384" s="35"/>
      <c r="S384" s="106"/>
    </row>
    <row r="385" spans="1:19" s="25" customFormat="1" x14ac:dyDescent="0.2">
      <c r="A385" s="33"/>
      <c r="B385" s="19"/>
      <c r="C385" s="73"/>
      <c r="D385" s="73"/>
      <c r="E385" s="73"/>
      <c r="F385" s="73"/>
      <c r="G385" s="73"/>
      <c r="H385" s="54"/>
      <c r="I385" s="74"/>
      <c r="J385" s="74"/>
      <c r="K385" s="54"/>
      <c r="L385" s="54"/>
      <c r="M385" s="54"/>
      <c r="N385" s="54"/>
      <c r="O385" s="54"/>
      <c r="P385" s="54"/>
      <c r="Q385" s="54"/>
      <c r="R385" s="35"/>
      <c r="S385" s="106"/>
    </row>
    <row r="386" spans="1:19" s="25" customFormat="1" x14ac:dyDescent="0.2">
      <c r="A386" s="33"/>
      <c r="B386" s="19"/>
      <c r="C386" s="73"/>
      <c r="D386" s="73"/>
      <c r="E386" s="73"/>
      <c r="F386" s="73"/>
      <c r="G386" s="73"/>
      <c r="H386" s="54"/>
      <c r="I386" s="74"/>
      <c r="J386" s="74"/>
      <c r="K386" s="54"/>
      <c r="L386" s="54"/>
      <c r="M386" s="54"/>
      <c r="N386" s="54"/>
      <c r="O386" s="54"/>
      <c r="P386" s="54"/>
      <c r="Q386" s="54"/>
      <c r="R386" s="35"/>
      <c r="S386" s="106"/>
    </row>
    <row r="387" spans="1:19" s="25" customFormat="1" x14ac:dyDescent="0.2">
      <c r="A387" s="33"/>
      <c r="B387" s="19"/>
      <c r="C387" s="73"/>
      <c r="D387" s="73"/>
      <c r="E387" s="73"/>
      <c r="F387" s="73"/>
      <c r="G387" s="73"/>
      <c r="H387" s="54"/>
      <c r="I387" s="74"/>
      <c r="J387" s="74"/>
      <c r="K387" s="54"/>
      <c r="L387" s="54"/>
      <c r="M387" s="54"/>
      <c r="N387" s="54"/>
      <c r="O387" s="54"/>
      <c r="P387" s="54"/>
      <c r="Q387" s="54"/>
      <c r="R387" s="35"/>
      <c r="S387" s="106"/>
    </row>
    <row r="388" spans="1:19" s="25" customFormat="1" x14ac:dyDescent="0.2">
      <c r="A388" s="33"/>
      <c r="B388" s="19"/>
      <c r="C388" s="73"/>
      <c r="D388" s="73"/>
      <c r="E388" s="73"/>
      <c r="F388" s="73"/>
      <c r="G388" s="73"/>
      <c r="H388" s="54"/>
      <c r="I388" s="74"/>
      <c r="J388" s="74"/>
      <c r="K388" s="54"/>
      <c r="L388" s="54"/>
      <c r="M388" s="54"/>
      <c r="N388" s="54"/>
      <c r="O388" s="54"/>
      <c r="P388" s="54"/>
      <c r="Q388" s="54"/>
      <c r="R388" s="35"/>
      <c r="S388" s="106"/>
    </row>
    <row r="389" spans="1:19" s="25" customFormat="1" x14ac:dyDescent="0.2">
      <c r="A389" s="33"/>
      <c r="B389" s="19"/>
      <c r="C389" s="73"/>
      <c r="D389" s="73"/>
      <c r="E389" s="73"/>
      <c r="F389" s="73"/>
      <c r="G389" s="73"/>
      <c r="H389" s="54"/>
      <c r="I389" s="74"/>
      <c r="J389" s="74"/>
      <c r="K389" s="54"/>
      <c r="L389" s="54"/>
      <c r="M389" s="54"/>
      <c r="N389" s="54"/>
      <c r="O389" s="54"/>
      <c r="P389" s="54"/>
      <c r="Q389" s="54"/>
      <c r="R389" s="35"/>
      <c r="S389" s="106"/>
    </row>
    <row r="390" spans="1:19" s="25" customFormat="1" x14ac:dyDescent="0.2">
      <c r="A390" s="33"/>
      <c r="B390" s="19"/>
      <c r="C390" s="73"/>
      <c r="D390" s="73"/>
      <c r="E390" s="73"/>
      <c r="F390" s="73"/>
      <c r="G390" s="73"/>
      <c r="H390" s="54"/>
      <c r="I390" s="74"/>
      <c r="J390" s="74"/>
      <c r="K390" s="54"/>
      <c r="L390" s="54"/>
      <c r="M390" s="54"/>
      <c r="N390" s="54"/>
      <c r="O390" s="54"/>
      <c r="P390" s="54"/>
      <c r="Q390" s="54"/>
      <c r="R390" s="35"/>
      <c r="S390" s="106"/>
    </row>
    <row r="391" spans="1:19" s="25" customFormat="1" x14ac:dyDescent="0.2">
      <c r="A391" s="33"/>
      <c r="B391" s="19"/>
      <c r="C391" s="73"/>
      <c r="D391" s="73"/>
      <c r="E391" s="73"/>
      <c r="F391" s="73"/>
      <c r="G391" s="73"/>
      <c r="H391" s="54"/>
      <c r="I391" s="74"/>
      <c r="J391" s="74"/>
      <c r="K391" s="54"/>
      <c r="L391" s="54"/>
      <c r="M391" s="54"/>
      <c r="N391" s="54"/>
      <c r="O391" s="54"/>
      <c r="P391" s="54"/>
      <c r="Q391" s="54"/>
      <c r="R391" s="35"/>
      <c r="S391" s="106"/>
    </row>
    <row r="392" spans="1:19" s="25" customFormat="1" x14ac:dyDescent="0.2">
      <c r="A392" s="33"/>
      <c r="B392" s="19"/>
      <c r="C392" s="73"/>
      <c r="D392" s="73"/>
      <c r="E392" s="73"/>
      <c r="F392" s="73"/>
      <c r="G392" s="73"/>
      <c r="H392" s="54"/>
      <c r="I392" s="74"/>
      <c r="J392" s="74"/>
      <c r="K392" s="54"/>
      <c r="L392" s="54"/>
      <c r="M392" s="54"/>
      <c r="N392" s="54"/>
      <c r="O392" s="54"/>
      <c r="P392" s="54"/>
      <c r="Q392" s="54"/>
      <c r="R392" s="35"/>
      <c r="S392" s="106"/>
    </row>
    <row r="393" spans="1:19" s="25" customFormat="1" x14ac:dyDescent="0.2">
      <c r="A393" s="33"/>
      <c r="B393" s="19"/>
      <c r="C393" s="73"/>
      <c r="D393" s="73"/>
      <c r="E393" s="73"/>
      <c r="F393" s="73"/>
      <c r="G393" s="73"/>
      <c r="H393" s="54"/>
      <c r="I393" s="74"/>
      <c r="J393" s="74"/>
      <c r="K393" s="54"/>
      <c r="L393" s="54"/>
      <c r="M393" s="54"/>
      <c r="N393" s="54"/>
      <c r="O393" s="54"/>
      <c r="P393" s="54"/>
      <c r="Q393" s="54"/>
      <c r="R393" s="35"/>
      <c r="S393" s="106"/>
    </row>
    <row r="394" spans="1:19" s="25" customFormat="1" x14ac:dyDescent="0.2">
      <c r="A394" s="33"/>
      <c r="B394" s="19"/>
      <c r="C394" s="73"/>
      <c r="D394" s="73"/>
      <c r="E394" s="73"/>
      <c r="F394" s="73"/>
      <c r="G394" s="73"/>
      <c r="H394" s="54"/>
      <c r="I394" s="74"/>
      <c r="J394" s="74"/>
      <c r="K394" s="54"/>
      <c r="L394" s="54"/>
      <c r="M394" s="54"/>
      <c r="N394" s="54"/>
      <c r="O394" s="54"/>
      <c r="P394" s="54"/>
      <c r="Q394" s="54"/>
      <c r="R394" s="35"/>
      <c r="S394" s="106"/>
    </row>
    <row r="395" spans="1:19" s="25" customFormat="1" x14ac:dyDescent="0.2">
      <c r="A395" s="33"/>
      <c r="B395" s="19"/>
      <c r="C395" s="73"/>
      <c r="D395" s="73"/>
      <c r="E395" s="73"/>
      <c r="F395" s="73"/>
      <c r="G395" s="73"/>
      <c r="H395" s="54"/>
      <c r="I395" s="74"/>
      <c r="J395" s="74"/>
      <c r="K395" s="54"/>
      <c r="L395" s="54"/>
      <c r="M395" s="54"/>
      <c r="N395" s="54"/>
      <c r="O395" s="54"/>
      <c r="P395" s="54"/>
      <c r="Q395" s="54"/>
      <c r="R395" s="35"/>
      <c r="S395" s="106"/>
    </row>
    <row r="396" spans="1:19" s="25" customFormat="1" x14ac:dyDescent="0.2">
      <c r="A396" s="33"/>
      <c r="B396" s="19"/>
      <c r="C396" s="73"/>
      <c r="D396" s="73"/>
      <c r="E396" s="73"/>
      <c r="F396" s="73"/>
      <c r="G396" s="73"/>
      <c r="H396" s="54"/>
      <c r="I396" s="74"/>
      <c r="J396" s="74"/>
      <c r="K396" s="54"/>
      <c r="L396" s="54"/>
      <c r="M396" s="54"/>
      <c r="N396" s="54"/>
      <c r="O396" s="54"/>
      <c r="P396" s="54"/>
      <c r="Q396" s="54"/>
      <c r="R396" s="35"/>
      <c r="S396" s="106"/>
    </row>
    <row r="397" spans="1:19" s="25" customFormat="1" x14ac:dyDescent="0.2">
      <c r="A397" s="33"/>
      <c r="B397" s="19"/>
      <c r="C397" s="73"/>
      <c r="D397" s="73"/>
      <c r="E397" s="73"/>
      <c r="F397" s="73"/>
      <c r="G397" s="73"/>
      <c r="H397" s="54"/>
      <c r="I397" s="74"/>
      <c r="J397" s="74"/>
      <c r="K397" s="54"/>
      <c r="L397" s="54"/>
      <c r="M397" s="54"/>
      <c r="N397" s="54"/>
      <c r="O397" s="54"/>
      <c r="P397" s="54"/>
      <c r="Q397" s="54"/>
      <c r="R397" s="35"/>
      <c r="S397" s="106"/>
    </row>
    <row r="398" spans="1:19" s="25" customFormat="1" x14ac:dyDescent="0.2">
      <c r="A398" s="33"/>
      <c r="B398" s="19"/>
      <c r="C398" s="73"/>
      <c r="D398" s="73"/>
      <c r="E398" s="73"/>
      <c r="F398" s="73"/>
      <c r="G398" s="73"/>
      <c r="H398" s="54"/>
      <c r="I398" s="74"/>
      <c r="J398" s="74"/>
      <c r="K398" s="54"/>
      <c r="L398" s="54"/>
      <c r="M398" s="54"/>
      <c r="N398" s="54"/>
      <c r="O398" s="54"/>
      <c r="P398" s="54"/>
      <c r="Q398" s="54"/>
      <c r="R398" s="35"/>
      <c r="S398" s="106"/>
    </row>
    <row r="399" spans="1:19" s="25" customFormat="1" x14ac:dyDescent="0.2">
      <c r="A399" s="33"/>
      <c r="B399" s="19"/>
      <c r="C399" s="73"/>
      <c r="D399" s="73"/>
      <c r="E399" s="73"/>
      <c r="F399" s="73"/>
      <c r="G399" s="73"/>
      <c r="H399" s="54"/>
      <c r="I399" s="74"/>
      <c r="J399" s="74"/>
      <c r="K399" s="54"/>
      <c r="L399" s="54"/>
      <c r="M399" s="54"/>
      <c r="N399" s="54"/>
      <c r="O399" s="54"/>
      <c r="P399" s="54"/>
      <c r="Q399" s="54"/>
      <c r="R399" s="35"/>
      <c r="S399" s="106"/>
    </row>
    <row r="400" spans="1:19" s="25" customFormat="1" x14ac:dyDescent="0.2">
      <c r="A400" s="33"/>
      <c r="B400" s="19"/>
      <c r="C400" s="73"/>
      <c r="D400" s="73"/>
      <c r="E400" s="73"/>
      <c r="F400" s="73"/>
      <c r="G400" s="73"/>
      <c r="H400" s="54"/>
      <c r="I400" s="74"/>
      <c r="J400" s="74"/>
      <c r="K400" s="54"/>
      <c r="L400" s="54"/>
      <c r="M400" s="54"/>
      <c r="N400" s="54"/>
      <c r="O400" s="54"/>
      <c r="P400" s="54"/>
      <c r="Q400" s="54"/>
      <c r="R400" s="35"/>
      <c r="S400" s="106"/>
    </row>
    <row r="401" spans="1:19" s="25" customFormat="1" x14ac:dyDescent="0.2">
      <c r="A401" s="33"/>
      <c r="B401" s="19"/>
      <c r="C401" s="73"/>
      <c r="D401" s="73"/>
      <c r="E401" s="73"/>
      <c r="F401" s="73"/>
      <c r="G401" s="73"/>
      <c r="H401" s="54"/>
      <c r="I401" s="74"/>
      <c r="J401" s="74"/>
      <c r="K401" s="54"/>
      <c r="L401" s="54"/>
      <c r="M401" s="54"/>
      <c r="N401" s="54"/>
      <c r="O401" s="54"/>
      <c r="P401" s="54"/>
      <c r="Q401" s="54"/>
      <c r="R401" s="35"/>
      <c r="S401" s="106"/>
    </row>
    <row r="402" spans="1:19" s="25" customFormat="1" x14ac:dyDescent="0.2">
      <c r="A402" s="33"/>
      <c r="B402" s="19"/>
      <c r="C402" s="73"/>
      <c r="D402" s="73"/>
      <c r="E402" s="73"/>
      <c r="F402" s="73"/>
      <c r="G402" s="73"/>
      <c r="H402" s="54"/>
      <c r="I402" s="74"/>
      <c r="J402" s="74"/>
      <c r="K402" s="54"/>
      <c r="L402" s="54"/>
      <c r="M402" s="54"/>
      <c r="N402" s="54"/>
      <c r="O402" s="54"/>
      <c r="P402" s="54"/>
      <c r="Q402" s="54"/>
      <c r="R402" s="35"/>
      <c r="S402" s="106"/>
    </row>
    <row r="403" spans="1:19" s="25" customFormat="1" x14ac:dyDescent="0.2">
      <c r="A403" s="33"/>
      <c r="B403" s="19"/>
      <c r="C403" s="73"/>
      <c r="D403" s="73"/>
      <c r="E403" s="73"/>
      <c r="F403" s="73"/>
      <c r="G403" s="73"/>
      <c r="H403" s="54"/>
      <c r="I403" s="74"/>
      <c r="J403" s="74"/>
      <c r="K403" s="54"/>
      <c r="L403" s="54"/>
      <c r="M403" s="54"/>
      <c r="N403" s="54"/>
      <c r="O403" s="54"/>
      <c r="P403" s="54"/>
      <c r="Q403" s="54"/>
      <c r="R403" s="35"/>
      <c r="S403" s="106"/>
    </row>
    <row r="404" spans="1:19" s="25" customFormat="1" x14ac:dyDescent="0.2">
      <c r="A404" s="33"/>
      <c r="B404" s="19"/>
      <c r="C404" s="73"/>
      <c r="D404" s="73"/>
      <c r="E404" s="73"/>
      <c r="F404" s="73"/>
      <c r="G404" s="73"/>
      <c r="H404" s="54"/>
      <c r="I404" s="74"/>
      <c r="J404" s="74"/>
      <c r="K404" s="54"/>
      <c r="L404" s="54"/>
      <c r="M404" s="54"/>
      <c r="N404" s="54"/>
      <c r="O404" s="54"/>
      <c r="P404" s="54"/>
      <c r="Q404" s="54"/>
      <c r="R404" s="35"/>
      <c r="S404" s="106"/>
    </row>
    <row r="405" spans="1:19" s="25" customFormat="1" x14ac:dyDescent="0.2">
      <c r="A405" s="33"/>
      <c r="B405" s="19"/>
      <c r="C405" s="73"/>
      <c r="D405" s="73"/>
      <c r="E405" s="73"/>
      <c r="F405" s="73"/>
      <c r="G405" s="73"/>
      <c r="H405" s="54"/>
      <c r="I405" s="74"/>
      <c r="J405" s="74"/>
      <c r="K405" s="54"/>
      <c r="L405" s="54"/>
      <c r="M405" s="54"/>
      <c r="N405" s="54"/>
      <c r="O405" s="54"/>
      <c r="P405" s="54"/>
      <c r="Q405" s="54"/>
      <c r="R405" s="35"/>
      <c r="S405" s="106"/>
    </row>
    <row r="406" spans="1:19" s="25" customFormat="1" x14ac:dyDescent="0.2">
      <c r="A406" s="33"/>
      <c r="B406" s="19"/>
      <c r="C406" s="73"/>
      <c r="D406" s="73"/>
      <c r="E406" s="73"/>
      <c r="F406" s="73"/>
      <c r="G406" s="73"/>
      <c r="H406" s="54"/>
      <c r="I406" s="74"/>
      <c r="J406" s="74"/>
      <c r="K406" s="54"/>
      <c r="L406" s="54"/>
      <c r="M406" s="54"/>
      <c r="N406" s="54"/>
      <c r="O406" s="54"/>
      <c r="P406" s="54"/>
      <c r="Q406" s="54"/>
      <c r="R406" s="35"/>
      <c r="S406" s="106"/>
    </row>
    <row r="407" spans="1:19" s="25" customFormat="1" x14ac:dyDescent="0.2">
      <c r="A407" s="33"/>
      <c r="B407" s="19"/>
      <c r="C407" s="73"/>
      <c r="D407" s="73"/>
      <c r="E407" s="73"/>
      <c r="F407" s="73"/>
      <c r="G407" s="73"/>
      <c r="H407" s="54"/>
      <c r="I407" s="74"/>
      <c r="J407" s="74"/>
      <c r="K407" s="54"/>
      <c r="L407" s="54"/>
      <c r="M407" s="54"/>
      <c r="N407" s="54"/>
      <c r="O407" s="54"/>
      <c r="P407" s="54"/>
      <c r="Q407" s="54"/>
      <c r="R407" s="35"/>
      <c r="S407" s="106"/>
    </row>
    <row r="408" spans="1:19" s="25" customFormat="1" x14ac:dyDescent="0.2">
      <c r="A408" s="33"/>
      <c r="B408" s="19"/>
      <c r="C408" s="73"/>
      <c r="D408" s="73"/>
      <c r="E408" s="73"/>
      <c r="F408" s="73"/>
      <c r="G408" s="73"/>
      <c r="H408" s="54"/>
      <c r="I408" s="74"/>
      <c r="J408" s="74"/>
      <c r="K408" s="54"/>
      <c r="L408" s="54"/>
      <c r="M408" s="54"/>
      <c r="N408" s="54"/>
      <c r="O408" s="54"/>
      <c r="P408" s="54"/>
      <c r="Q408" s="54"/>
      <c r="R408" s="35"/>
      <c r="S408" s="106"/>
    </row>
    <row r="409" spans="1:19" s="25" customFormat="1" x14ac:dyDescent="0.2">
      <c r="A409" s="33"/>
      <c r="B409" s="19"/>
      <c r="C409" s="73"/>
      <c r="D409" s="73"/>
      <c r="E409" s="73"/>
      <c r="F409" s="73"/>
      <c r="G409" s="73"/>
      <c r="H409" s="54"/>
      <c r="I409" s="74"/>
      <c r="J409" s="74"/>
      <c r="K409" s="54"/>
      <c r="L409" s="54"/>
      <c r="M409" s="54"/>
      <c r="N409" s="54"/>
      <c r="O409" s="54"/>
      <c r="P409" s="54"/>
      <c r="Q409" s="54"/>
      <c r="R409" s="35"/>
      <c r="S409" s="106"/>
    </row>
    <row r="410" spans="1:19" s="25" customFormat="1" x14ac:dyDescent="0.2">
      <c r="A410" s="33"/>
      <c r="B410" s="19"/>
      <c r="C410" s="73"/>
      <c r="D410" s="73"/>
      <c r="E410" s="73"/>
      <c r="F410" s="73"/>
      <c r="G410" s="73"/>
      <c r="H410" s="54"/>
      <c r="I410" s="74"/>
      <c r="J410" s="74"/>
      <c r="K410" s="54"/>
      <c r="L410" s="54"/>
      <c r="M410" s="54"/>
      <c r="N410" s="54"/>
      <c r="O410" s="54"/>
      <c r="P410" s="54"/>
      <c r="Q410" s="54"/>
      <c r="R410" s="35"/>
      <c r="S410" s="106"/>
    </row>
    <row r="411" spans="1:19" s="25" customFormat="1" x14ac:dyDescent="0.2">
      <c r="A411" s="33"/>
      <c r="B411" s="19"/>
      <c r="C411" s="73"/>
      <c r="D411" s="73"/>
      <c r="E411" s="73"/>
      <c r="F411" s="73"/>
      <c r="G411" s="73"/>
      <c r="H411" s="54"/>
      <c r="I411" s="74"/>
      <c r="J411" s="74"/>
      <c r="K411" s="54"/>
      <c r="L411" s="54"/>
      <c r="M411" s="54"/>
      <c r="N411" s="54"/>
      <c r="O411" s="54"/>
      <c r="P411" s="54"/>
      <c r="Q411" s="54"/>
      <c r="R411" s="35"/>
      <c r="S411" s="106"/>
    </row>
    <row r="412" spans="1:19" s="25" customFormat="1" x14ac:dyDescent="0.2">
      <c r="A412" s="33"/>
      <c r="B412" s="19"/>
      <c r="C412" s="73"/>
      <c r="D412" s="73"/>
      <c r="E412" s="73"/>
      <c r="F412" s="73"/>
      <c r="G412" s="73"/>
      <c r="H412" s="54"/>
      <c r="I412" s="74"/>
      <c r="J412" s="74"/>
      <c r="K412" s="54"/>
      <c r="L412" s="54"/>
      <c r="M412" s="54"/>
      <c r="N412" s="54"/>
      <c r="O412" s="54"/>
      <c r="P412" s="54"/>
      <c r="Q412" s="54"/>
      <c r="R412" s="35"/>
      <c r="S412" s="106"/>
    </row>
    <row r="413" spans="1:19" s="25" customFormat="1" x14ac:dyDescent="0.2">
      <c r="A413" s="33"/>
      <c r="B413" s="19"/>
      <c r="C413" s="73"/>
      <c r="D413" s="73"/>
      <c r="E413" s="73"/>
      <c r="F413" s="73"/>
      <c r="G413" s="73"/>
      <c r="H413" s="54"/>
      <c r="I413" s="74"/>
      <c r="J413" s="74"/>
      <c r="K413" s="54"/>
      <c r="L413" s="54"/>
      <c r="M413" s="54"/>
      <c r="N413" s="54"/>
      <c r="O413" s="54"/>
      <c r="P413" s="54"/>
      <c r="Q413" s="54"/>
      <c r="R413" s="35"/>
      <c r="S413" s="106"/>
    </row>
    <row r="414" spans="1:19" s="25" customFormat="1" x14ac:dyDescent="0.2">
      <c r="A414" s="33"/>
      <c r="B414" s="19"/>
      <c r="C414" s="73"/>
      <c r="D414" s="73"/>
      <c r="E414" s="73"/>
      <c r="F414" s="73"/>
      <c r="G414" s="73"/>
      <c r="H414" s="54"/>
      <c r="I414" s="74"/>
      <c r="J414" s="74"/>
      <c r="K414" s="54"/>
      <c r="L414" s="54"/>
      <c r="M414" s="54"/>
      <c r="N414" s="54"/>
      <c r="O414" s="54"/>
      <c r="P414" s="54"/>
      <c r="Q414" s="54"/>
      <c r="R414" s="35"/>
      <c r="S414" s="106"/>
    </row>
    <row r="415" spans="1:19" s="25" customFormat="1" x14ac:dyDescent="0.2">
      <c r="A415" s="33"/>
      <c r="B415" s="19"/>
      <c r="C415" s="73"/>
      <c r="D415" s="73"/>
      <c r="E415" s="73"/>
      <c r="F415" s="73"/>
      <c r="G415" s="73"/>
      <c r="H415" s="54"/>
      <c r="I415" s="74"/>
      <c r="J415" s="74"/>
      <c r="K415" s="54"/>
      <c r="L415" s="54"/>
      <c r="M415" s="54"/>
      <c r="N415" s="54"/>
      <c r="O415" s="54"/>
      <c r="P415" s="54"/>
      <c r="Q415" s="54"/>
      <c r="R415" s="35"/>
      <c r="S415" s="106"/>
    </row>
    <row r="416" spans="1:19" s="25" customFormat="1" x14ac:dyDescent="0.2">
      <c r="A416" s="33"/>
      <c r="B416" s="19"/>
      <c r="C416" s="73"/>
      <c r="D416" s="73"/>
      <c r="E416" s="73"/>
      <c r="F416" s="73"/>
      <c r="G416" s="73"/>
      <c r="H416" s="54"/>
      <c r="I416" s="74"/>
      <c r="J416" s="74"/>
      <c r="K416" s="54"/>
      <c r="L416" s="54"/>
      <c r="M416" s="54"/>
      <c r="N416" s="54"/>
      <c r="O416" s="54"/>
      <c r="P416" s="54"/>
      <c r="Q416" s="54"/>
      <c r="R416" s="35"/>
      <c r="S416" s="106"/>
    </row>
    <row r="417" spans="1:19" s="25" customFormat="1" x14ac:dyDescent="0.2">
      <c r="A417" s="33"/>
      <c r="B417" s="19"/>
      <c r="C417" s="73"/>
      <c r="D417" s="73"/>
      <c r="E417" s="73"/>
      <c r="F417" s="73"/>
      <c r="G417" s="73"/>
      <c r="H417" s="54"/>
      <c r="I417" s="74"/>
      <c r="J417" s="74"/>
      <c r="K417" s="54"/>
      <c r="L417" s="54"/>
      <c r="M417" s="54"/>
      <c r="N417" s="54"/>
      <c r="O417" s="54"/>
      <c r="P417" s="54"/>
      <c r="Q417" s="54"/>
      <c r="R417" s="35"/>
      <c r="S417" s="106"/>
    </row>
    <row r="418" spans="1:19" s="25" customFormat="1" x14ac:dyDescent="0.2">
      <c r="A418" s="33"/>
      <c r="B418" s="19"/>
      <c r="C418" s="73"/>
      <c r="D418" s="73"/>
      <c r="E418" s="73"/>
      <c r="F418" s="73"/>
      <c r="G418" s="73"/>
      <c r="H418" s="54"/>
      <c r="I418" s="74"/>
      <c r="J418" s="74"/>
      <c r="K418" s="54"/>
      <c r="L418" s="54"/>
      <c r="M418" s="54"/>
      <c r="N418" s="54"/>
      <c r="O418" s="54"/>
      <c r="P418" s="54"/>
      <c r="Q418" s="54"/>
      <c r="R418" s="35"/>
      <c r="S418" s="106"/>
    </row>
    <row r="419" spans="1:19" s="25" customFormat="1" x14ac:dyDescent="0.2">
      <c r="A419" s="33"/>
      <c r="B419" s="19"/>
      <c r="C419" s="73"/>
      <c r="D419" s="73"/>
      <c r="E419" s="73"/>
      <c r="F419" s="73"/>
      <c r="G419" s="73"/>
      <c r="H419" s="54"/>
      <c r="I419" s="74"/>
      <c r="J419" s="74"/>
      <c r="K419" s="54"/>
      <c r="L419" s="54"/>
      <c r="M419" s="54"/>
      <c r="N419" s="54"/>
      <c r="O419" s="54"/>
      <c r="P419" s="54"/>
      <c r="Q419" s="54"/>
      <c r="R419" s="35"/>
      <c r="S419" s="106"/>
    </row>
    <row r="420" spans="1:19" s="25" customFormat="1" x14ac:dyDescent="0.2">
      <c r="A420" s="33"/>
      <c r="B420" s="19"/>
      <c r="C420" s="73"/>
      <c r="D420" s="73"/>
      <c r="E420" s="73"/>
      <c r="F420" s="73"/>
      <c r="G420" s="73"/>
      <c r="H420" s="54"/>
      <c r="I420" s="74"/>
      <c r="J420" s="74"/>
      <c r="K420" s="54"/>
      <c r="L420" s="54"/>
      <c r="M420" s="54"/>
      <c r="N420" s="54"/>
      <c r="O420" s="54"/>
      <c r="P420" s="54"/>
      <c r="Q420" s="54"/>
      <c r="R420" s="35"/>
      <c r="S420" s="106"/>
    </row>
    <row r="421" spans="1:19" s="25" customFormat="1" x14ac:dyDescent="0.2">
      <c r="A421" s="33"/>
      <c r="B421" s="19"/>
      <c r="C421" s="73"/>
      <c r="D421" s="73"/>
      <c r="E421" s="73"/>
      <c r="F421" s="73"/>
      <c r="G421" s="73"/>
      <c r="H421" s="54"/>
      <c r="I421" s="74"/>
      <c r="J421" s="74"/>
      <c r="K421" s="54"/>
      <c r="L421" s="54"/>
      <c r="M421" s="54"/>
      <c r="N421" s="54"/>
      <c r="O421" s="54"/>
      <c r="P421" s="54"/>
      <c r="Q421" s="54"/>
      <c r="R421" s="35"/>
      <c r="S421" s="106"/>
    </row>
    <row r="422" spans="1:19" s="25" customFormat="1" x14ac:dyDescent="0.2">
      <c r="A422" s="33"/>
      <c r="B422" s="19"/>
      <c r="C422" s="73"/>
      <c r="D422" s="73"/>
      <c r="E422" s="73"/>
      <c r="F422" s="73"/>
      <c r="G422" s="73"/>
      <c r="H422" s="54"/>
      <c r="I422" s="74"/>
      <c r="J422" s="74"/>
      <c r="K422" s="54"/>
      <c r="L422" s="54"/>
      <c r="M422" s="54"/>
      <c r="N422" s="54"/>
      <c r="O422" s="54"/>
      <c r="P422" s="54"/>
      <c r="Q422" s="54"/>
      <c r="R422" s="35"/>
      <c r="S422" s="106"/>
    </row>
    <row r="423" spans="1:19" s="25" customFormat="1" x14ac:dyDescent="0.2">
      <c r="A423" s="33"/>
      <c r="B423" s="19"/>
      <c r="C423" s="73"/>
      <c r="D423" s="73"/>
      <c r="E423" s="73"/>
      <c r="F423" s="73"/>
      <c r="G423" s="73"/>
      <c r="H423" s="54"/>
      <c r="I423" s="74"/>
      <c r="J423" s="74"/>
      <c r="K423" s="54"/>
      <c r="L423" s="54"/>
      <c r="M423" s="54"/>
      <c r="N423" s="54"/>
      <c r="O423" s="54"/>
      <c r="P423" s="54"/>
      <c r="Q423" s="54"/>
      <c r="R423" s="35"/>
      <c r="S423" s="106"/>
    </row>
    <row r="424" spans="1:19" s="25" customFormat="1" x14ac:dyDescent="0.2">
      <c r="A424" s="33"/>
      <c r="B424" s="19"/>
      <c r="C424" s="73"/>
      <c r="D424" s="73"/>
      <c r="E424" s="73"/>
      <c r="F424" s="73"/>
      <c r="G424" s="73"/>
      <c r="H424" s="54"/>
      <c r="I424" s="74"/>
      <c r="J424" s="74"/>
      <c r="K424" s="54"/>
      <c r="L424" s="54"/>
      <c r="M424" s="54"/>
      <c r="N424" s="54"/>
      <c r="O424" s="54"/>
      <c r="P424" s="54"/>
      <c r="Q424" s="54"/>
      <c r="R424" s="35"/>
      <c r="S424" s="106"/>
    </row>
    <row r="425" spans="1:19" s="25" customFormat="1" x14ac:dyDescent="0.2">
      <c r="A425" s="33"/>
      <c r="B425" s="19"/>
      <c r="C425" s="73"/>
      <c r="D425" s="73"/>
      <c r="E425" s="73"/>
      <c r="F425" s="73"/>
      <c r="G425" s="73"/>
      <c r="H425" s="54"/>
      <c r="I425" s="74"/>
      <c r="J425" s="74"/>
      <c r="K425" s="54"/>
      <c r="L425" s="54"/>
      <c r="M425" s="54"/>
      <c r="N425" s="54"/>
      <c r="O425" s="54"/>
      <c r="P425" s="54"/>
      <c r="Q425" s="54"/>
      <c r="R425" s="35"/>
      <c r="S425" s="106"/>
    </row>
    <row r="426" spans="1:19" s="25" customFormat="1" x14ac:dyDescent="0.2">
      <c r="A426" s="33"/>
      <c r="B426" s="19"/>
      <c r="C426" s="73"/>
      <c r="D426" s="73"/>
      <c r="E426" s="73"/>
      <c r="F426" s="73"/>
      <c r="G426" s="73"/>
      <c r="H426" s="54"/>
      <c r="I426" s="74"/>
      <c r="J426" s="74"/>
      <c r="K426" s="54"/>
      <c r="L426" s="54"/>
      <c r="M426" s="54"/>
      <c r="N426" s="54"/>
      <c r="O426" s="54"/>
      <c r="P426" s="54"/>
      <c r="Q426" s="54"/>
      <c r="R426" s="35"/>
      <c r="S426" s="106"/>
    </row>
    <row r="427" spans="1:19" s="25" customFormat="1" x14ac:dyDescent="0.2">
      <c r="A427" s="33"/>
      <c r="B427" s="19"/>
      <c r="C427" s="73"/>
      <c r="D427" s="73"/>
      <c r="E427" s="73"/>
      <c r="F427" s="73"/>
      <c r="G427" s="73"/>
      <c r="H427" s="54"/>
      <c r="I427" s="74"/>
      <c r="J427" s="74"/>
      <c r="K427" s="54"/>
      <c r="L427" s="54"/>
      <c r="M427" s="54"/>
      <c r="N427" s="54"/>
      <c r="O427" s="54"/>
      <c r="P427" s="54"/>
      <c r="Q427" s="54"/>
      <c r="R427" s="35"/>
      <c r="S427" s="106"/>
    </row>
    <row r="428" spans="1:19" s="25" customFormat="1" x14ac:dyDescent="0.2">
      <c r="A428" s="33"/>
      <c r="B428" s="19"/>
      <c r="C428" s="73"/>
      <c r="D428" s="73"/>
      <c r="E428" s="73"/>
      <c r="F428" s="73"/>
      <c r="G428" s="73"/>
      <c r="H428" s="54"/>
      <c r="I428" s="74"/>
      <c r="J428" s="74"/>
      <c r="K428" s="54"/>
      <c r="L428" s="54"/>
      <c r="M428" s="54"/>
      <c r="N428" s="54"/>
      <c r="O428" s="54"/>
      <c r="P428" s="54"/>
      <c r="Q428" s="54"/>
      <c r="R428" s="35"/>
      <c r="S428" s="106"/>
    </row>
    <row r="429" spans="1:19" s="25" customFormat="1" x14ac:dyDescent="0.2">
      <c r="A429" s="33"/>
      <c r="B429" s="19"/>
      <c r="C429" s="73"/>
      <c r="D429" s="73"/>
      <c r="E429" s="73"/>
      <c r="F429" s="73"/>
      <c r="G429" s="73"/>
      <c r="H429" s="54"/>
      <c r="I429" s="74"/>
      <c r="J429" s="74"/>
      <c r="K429" s="54"/>
      <c r="L429" s="54"/>
      <c r="M429" s="54"/>
      <c r="N429" s="54"/>
      <c r="O429" s="54"/>
      <c r="P429" s="54"/>
      <c r="Q429" s="54"/>
      <c r="R429" s="35"/>
      <c r="S429" s="106"/>
    </row>
    <row r="430" spans="1:19" s="25" customFormat="1" x14ac:dyDescent="0.2">
      <c r="A430" s="33"/>
      <c r="B430" s="19"/>
      <c r="C430" s="73"/>
      <c r="D430" s="73"/>
      <c r="E430" s="73"/>
      <c r="F430" s="73"/>
      <c r="G430" s="73"/>
      <c r="H430" s="54"/>
      <c r="I430" s="74"/>
      <c r="J430" s="74"/>
      <c r="K430" s="54"/>
      <c r="L430" s="54"/>
      <c r="M430" s="54"/>
      <c r="N430" s="54"/>
      <c r="O430" s="54"/>
      <c r="P430" s="54"/>
      <c r="Q430" s="54"/>
      <c r="R430" s="35"/>
      <c r="S430" s="106"/>
    </row>
    <row r="431" spans="1:19" s="25" customFormat="1" x14ac:dyDescent="0.2">
      <c r="A431" s="33"/>
      <c r="B431" s="19"/>
      <c r="C431" s="73"/>
      <c r="D431" s="73"/>
      <c r="E431" s="73"/>
      <c r="F431" s="73"/>
      <c r="G431" s="73"/>
      <c r="H431" s="54"/>
      <c r="I431" s="74"/>
      <c r="J431" s="74"/>
      <c r="K431" s="54"/>
      <c r="L431" s="54"/>
      <c r="M431" s="54"/>
      <c r="N431" s="54"/>
      <c r="O431" s="54"/>
      <c r="P431" s="54"/>
      <c r="Q431" s="54"/>
      <c r="R431" s="35"/>
      <c r="S431" s="106"/>
    </row>
    <row r="432" spans="1:19" s="25" customFormat="1" x14ac:dyDescent="0.2">
      <c r="A432" s="33"/>
      <c r="B432" s="19"/>
      <c r="C432" s="73"/>
      <c r="D432" s="73"/>
      <c r="E432" s="73"/>
      <c r="F432" s="73"/>
      <c r="G432" s="73"/>
      <c r="H432" s="54"/>
      <c r="I432" s="74"/>
      <c r="J432" s="74"/>
      <c r="K432" s="54"/>
      <c r="L432" s="54"/>
      <c r="M432" s="54"/>
      <c r="N432" s="54"/>
      <c r="O432" s="54"/>
      <c r="P432" s="54"/>
      <c r="Q432" s="54"/>
      <c r="R432" s="35"/>
      <c r="S432" s="106"/>
    </row>
    <row r="433" spans="1:19" s="25" customFormat="1" x14ac:dyDescent="0.2">
      <c r="A433" s="33"/>
      <c r="B433" s="19"/>
      <c r="C433" s="73"/>
      <c r="D433" s="73"/>
      <c r="E433" s="73"/>
      <c r="F433" s="73"/>
      <c r="G433" s="73"/>
      <c r="H433" s="54"/>
      <c r="I433" s="74"/>
      <c r="J433" s="74"/>
      <c r="K433" s="54"/>
      <c r="L433" s="54"/>
      <c r="M433" s="54"/>
      <c r="N433" s="54"/>
      <c r="O433" s="54"/>
      <c r="P433" s="54"/>
      <c r="Q433" s="54"/>
      <c r="R433" s="35"/>
      <c r="S433" s="106"/>
    </row>
    <row r="434" spans="1:19" s="25" customFormat="1" x14ac:dyDescent="0.2">
      <c r="A434" s="33"/>
      <c r="B434" s="19"/>
      <c r="C434" s="73"/>
      <c r="D434" s="73"/>
      <c r="E434" s="73"/>
      <c r="F434" s="73"/>
      <c r="G434" s="73"/>
      <c r="H434" s="54"/>
      <c r="I434" s="74"/>
      <c r="J434" s="74"/>
      <c r="K434" s="54"/>
      <c r="L434" s="54"/>
      <c r="M434" s="54"/>
      <c r="N434" s="54"/>
      <c r="O434" s="54"/>
      <c r="P434" s="54"/>
      <c r="Q434" s="54"/>
      <c r="R434" s="35"/>
      <c r="S434" s="106"/>
    </row>
    <row r="435" spans="1:19" s="25" customFormat="1" x14ac:dyDescent="0.2">
      <c r="A435" s="33"/>
      <c r="B435" s="19"/>
      <c r="C435" s="73"/>
      <c r="D435" s="73"/>
      <c r="E435" s="73"/>
      <c r="F435" s="73"/>
      <c r="G435" s="73"/>
      <c r="H435" s="54"/>
      <c r="I435" s="74"/>
      <c r="J435" s="74"/>
      <c r="K435" s="54"/>
      <c r="L435" s="54"/>
      <c r="M435" s="54"/>
      <c r="N435" s="54"/>
      <c r="O435" s="54"/>
      <c r="P435" s="54"/>
      <c r="Q435" s="54"/>
      <c r="R435" s="35"/>
      <c r="S435" s="106"/>
    </row>
    <row r="436" spans="1:19" s="25" customFormat="1" x14ac:dyDescent="0.2">
      <c r="A436" s="33"/>
      <c r="B436" s="19"/>
      <c r="C436" s="73"/>
      <c r="D436" s="73"/>
      <c r="E436" s="73"/>
      <c r="F436" s="73"/>
      <c r="G436" s="73"/>
      <c r="H436" s="54"/>
      <c r="I436" s="74"/>
      <c r="J436" s="74"/>
      <c r="K436" s="54"/>
      <c r="L436" s="54"/>
      <c r="M436" s="54"/>
      <c r="N436" s="54"/>
      <c r="O436" s="54"/>
      <c r="P436" s="54"/>
      <c r="Q436" s="54"/>
      <c r="R436" s="35"/>
      <c r="S436" s="106"/>
    </row>
    <row r="437" spans="1:19" s="25" customFormat="1" x14ac:dyDescent="0.2">
      <c r="A437" s="33"/>
      <c r="B437" s="19"/>
      <c r="C437" s="73"/>
      <c r="D437" s="73"/>
      <c r="E437" s="73"/>
      <c r="F437" s="73"/>
      <c r="G437" s="73"/>
      <c r="H437" s="54"/>
      <c r="I437" s="74"/>
      <c r="J437" s="74"/>
      <c r="K437" s="54"/>
      <c r="L437" s="54"/>
      <c r="M437" s="54"/>
      <c r="N437" s="54"/>
      <c r="O437" s="54"/>
      <c r="P437" s="54"/>
      <c r="Q437" s="54"/>
      <c r="R437" s="35"/>
      <c r="S437" s="106"/>
    </row>
    <row r="438" spans="1:19" s="25" customFormat="1" x14ac:dyDescent="0.2">
      <c r="A438" s="33"/>
      <c r="B438" s="19"/>
      <c r="C438" s="73"/>
      <c r="D438" s="73"/>
      <c r="E438" s="73"/>
      <c r="F438" s="73"/>
      <c r="G438" s="73"/>
      <c r="H438" s="54"/>
      <c r="I438" s="74"/>
      <c r="J438" s="74"/>
      <c r="K438" s="54"/>
      <c r="L438" s="54"/>
      <c r="M438" s="54"/>
      <c r="N438" s="54"/>
      <c r="O438" s="54"/>
      <c r="P438" s="54"/>
      <c r="Q438" s="54"/>
      <c r="R438" s="35"/>
      <c r="S438" s="106"/>
    </row>
    <row r="439" spans="1:19" s="25" customFormat="1" x14ac:dyDescent="0.2">
      <c r="A439" s="33"/>
      <c r="B439" s="19"/>
      <c r="C439" s="73"/>
      <c r="D439" s="73"/>
      <c r="E439" s="73"/>
      <c r="F439" s="73"/>
      <c r="G439" s="73"/>
      <c r="H439" s="54"/>
      <c r="I439" s="74"/>
      <c r="J439" s="74"/>
      <c r="K439" s="54"/>
      <c r="L439" s="54"/>
      <c r="M439" s="54"/>
      <c r="N439" s="54"/>
      <c r="O439" s="54"/>
      <c r="P439" s="54"/>
      <c r="Q439" s="54"/>
      <c r="R439" s="35"/>
      <c r="S439" s="106"/>
    </row>
    <row r="440" spans="1:19" s="25" customFormat="1" x14ac:dyDescent="0.2">
      <c r="A440" s="33"/>
      <c r="B440" s="19"/>
      <c r="C440" s="73"/>
      <c r="D440" s="73"/>
      <c r="E440" s="73"/>
      <c r="F440" s="73"/>
      <c r="G440" s="73"/>
      <c r="H440" s="54"/>
      <c r="I440" s="74"/>
      <c r="J440" s="74"/>
      <c r="K440" s="54"/>
      <c r="L440" s="54"/>
      <c r="M440" s="54"/>
      <c r="N440" s="54"/>
      <c r="O440" s="54"/>
      <c r="P440" s="54"/>
      <c r="Q440" s="54"/>
      <c r="R440" s="35"/>
      <c r="S440" s="106"/>
    </row>
    <row r="441" spans="1:19" s="25" customFormat="1" x14ac:dyDescent="0.2">
      <c r="A441" s="33"/>
      <c r="B441" s="19"/>
      <c r="C441" s="73"/>
      <c r="D441" s="73"/>
      <c r="E441" s="73"/>
      <c r="F441" s="73"/>
      <c r="G441" s="73"/>
      <c r="H441" s="54"/>
      <c r="I441" s="74"/>
      <c r="J441" s="74"/>
      <c r="K441" s="54"/>
      <c r="L441" s="54"/>
      <c r="M441" s="54"/>
      <c r="N441" s="54"/>
      <c r="O441" s="54"/>
      <c r="P441" s="54"/>
      <c r="Q441" s="54"/>
      <c r="R441" s="35"/>
      <c r="S441" s="106"/>
    </row>
    <row r="442" spans="1:19" s="25" customFormat="1" x14ac:dyDescent="0.2">
      <c r="A442" s="33"/>
      <c r="B442" s="19"/>
      <c r="C442" s="73"/>
      <c r="D442" s="73"/>
      <c r="E442" s="73"/>
      <c r="F442" s="73"/>
      <c r="G442" s="73"/>
      <c r="H442" s="54"/>
      <c r="I442" s="74"/>
      <c r="J442" s="74"/>
      <c r="K442" s="54"/>
      <c r="L442" s="54"/>
      <c r="M442" s="54"/>
      <c r="N442" s="54"/>
      <c r="O442" s="54"/>
      <c r="P442" s="54"/>
      <c r="Q442" s="54"/>
      <c r="R442" s="35"/>
      <c r="S442" s="106"/>
    </row>
    <row r="443" spans="1:19" s="25" customFormat="1" x14ac:dyDescent="0.2">
      <c r="A443" s="33"/>
      <c r="B443" s="19"/>
      <c r="C443" s="73"/>
      <c r="D443" s="73"/>
      <c r="E443" s="73"/>
      <c r="F443" s="73"/>
      <c r="G443" s="73"/>
      <c r="H443" s="54"/>
      <c r="I443" s="74"/>
      <c r="J443" s="74"/>
      <c r="K443" s="54"/>
      <c r="L443" s="54"/>
      <c r="M443" s="54"/>
      <c r="N443" s="54"/>
      <c r="O443" s="54"/>
      <c r="P443" s="54"/>
      <c r="Q443" s="54"/>
      <c r="R443" s="35"/>
      <c r="S443" s="106"/>
    </row>
    <row r="444" spans="1:19" s="25" customFormat="1" x14ac:dyDescent="0.2">
      <c r="A444" s="33"/>
      <c r="B444" s="19"/>
      <c r="C444" s="73"/>
      <c r="D444" s="73"/>
      <c r="E444" s="73"/>
      <c r="F444" s="73"/>
      <c r="G444" s="73"/>
      <c r="H444" s="54"/>
      <c r="I444" s="74"/>
      <c r="J444" s="74"/>
      <c r="K444" s="54"/>
      <c r="L444" s="54"/>
      <c r="M444" s="54"/>
      <c r="N444" s="54"/>
      <c r="O444" s="54"/>
      <c r="P444" s="54"/>
      <c r="Q444" s="54"/>
      <c r="R444" s="35"/>
      <c r="S444" s="106"/>
    </row>
    <row r="445" spans="1:19" s="25" customFormat="1" x14ac:dyDescent="0.2">
      <c r="A445" s="33"/>
      <c r="B445" s="19"/>
      <c r="C445" s="73"/>
      <c r="D445" s="73"/>
      <c r="E445" s="73"/>
      <c r="F445" s="73"/>
      <c r="G445" s="73"/>
      <c r="H445" s="54"/>
      <c r="I445" s="74"/>
      <c r="J445" s="74"/>
      <c r="K445" s="54"/>
      <c r="L445" s="54"/>
      <c r="M445" s="54"/>
      <c r="N445" s="54"/>
      <c r="O445" s="54"/>
      <c r="P445" s="54"/>
      <c r="Q445" s="54"/>
      <c r="R445" s="35"/>
      <c r="S445" s="106"/>
    </row>
    <row r="446" spans="1:19" s="25" customFormat="1" x14ac:dyDescent="0.2">
      <c r="A446" s="33"/>
      <c r="B446" s="19"/>
      <c r="C446" s="73"/>
      <c r="D446" s="73"/>
      <c r="E446" s="73"/>
      <c r="F446" s="73"/>
      <c r="G446" s="73"/>
      <c r="H446" s="54"/>
      <c r="I446" s="74"/>
      <c r="J446" s="74"/>
      <c r="K446" s="54"/>
      <c r="L446" s="54"/>
      <c r="M446" s="54"/>
      <c r="N446" s="54"/>
      <c r="O446" s="54"/>
      <c r="P446" s="54"/>
      <c r="Q446" s="54"/>
      <c r="R446" s="35"/>
      <c r="S446" s="106"/>
    </row>
    <row r="447" spans="1:19" s="25" customFormat="1" x14ac:dyDescent="0.2">
      <c r="A447" s="33"/>
      <c r="B447" s="19"/>
      <c r="C447" s="73"/>
      <c r="D447" s="73"/>
      <c r="E447" s="73"/>
      <c r="F447" s="73"/>
      <c r="G447" s="73"/>
      <c r="H447" s="54"/>
      <c r="I447" s="74"/>
      <c r="J447" s="74"/>
      <c r="K447" s="54"/>
      <c r="L447" s="54"/>
      <c r="M447" s="54"/>
      <c r="N447" s="54"/>
      <c r="O447" s="54"/>
      <c r="P447" s="54"/>
      <c r="Q447" s="54"/>
      <c r="R447" s="35"/>
      <c r="S447" s="106"/>
    </row>
    <row r="448" spans="1:19" s="25" customFormat="1" x14ac:dyDescent="0.2">
      <c r="A448" s="33"/>
      <c r="B448" s="19"/>
      <c r="C448" s="73"/>
      <c r="D448" s="73"/>
      <c r="E448" s="73"/>
      <c r="F448" s="73"/>
      <c r="G448" s="73"/>
      <c r="H448" s="54"/>
      <c r="I448" s="74"/>
      <c r="J448" s="74"/>
      <c r="K448" s="54"/>
      <c r="L448" s="54"/>
      <c r="M448" s="54"/>
      <c r="N448" s="54"/>
      <c r="O448" s="54"/>
      <c r="P448" s="54"/>
      <c r="Q448" s="54"/>
      <c r="R448" s="35"/>
      <c r="S448" s="106"/>
    </row>
    <row r="449" spans="1:19" s="25" customFormat="1" x14ac:dyDescent="0.2">
      <c r="A449" s="33"/>
      <c r="B449" s="19"/>
      <c r="C449" s="73"/>
      <c r="D449" s="73"/>
      <c r="E449" s="73"/>
      <c r="F449" s="73"/>
      <c r="G449" s="73"/>
      <c r="H449" s="54"/>
      <c r="I449" s="74"/>
      <c r="J449" s="74"/>
      <c r="K449" s="54"/>
      <c r="L449" s="54"/>
      <c r="M449" s="54"/>
      <c r="N449" s="54"/>
      <c r="O449" s="54"/>
      <c r="P449" s="54"/>
      <c r="Q449" s="54"/>
      <c r="R449" s="35"/>
      <c r="S449" s="106"/>
    </row>
    <row r="450" spans="1:19" s="25" customFormat="1" x14ac:dyDescent="0.2">
      <c r="A450" s="33"/>
      <c r="B450" s="19"/>
      <c r="C450" s="73"/>
      <c r="D450" s="73"/>
      <c r="E450" s="73"/>
      <c r="F450" s="73"/>
      <c r="G450" s="73"/>
      <c r="H450" s="54"/>
      <c r="I450" s="74"/>
      <c r="J450" s="74"/>
      <c r="K450" s="54"/>
      <c r="L450" s="54"/>
      <c r="M450" s="54"/>
      <c r="N450" s="54"/>
      <c r="O450" s="54"/>
      <c r="P450" s="54"/>
      <c r="Q450" s="54"/>
      <c r="R450" s="35"/>
      <c r="S450" s="106"/>
    </row>
    <row r="451" spans="1:19" s="25" customFormat="1" x14ac:dyDescent="0.2">
      <c r="A451" s="33"/>
      <c r="B451" s="19"/>
      <c r="C451" s="73"/>
      <c r="D451" s="73"/>
      <c r="E451" s="73"/>
      <c r="F451" s="73"/>
      <c r="G451" s="73"/>
      <c r="H451" s="54"/>
      <c r="I451" s="74"/>
      <c r="J451" s="74"/>
      <c r="K451" s="54"/>
      <c r="L451" s="54"/>
      <c r="M451" s="54"/>
      <c r="N451" s="54"/>
      <c r="O451" s="54"/>
      <c r="P451" s="54"/>
      <c r="Q451" s="54"/>
      <c r="R451" s="35"/>
      <c r="S451" s="106"/>
    </row>
    <row r="452" spans="1:19" s="25" customFormat="1" x14ac:dyDescent="0.2">
      <c r="A452" s="33"/>
      <c r="B452" s="19"/>
      <c r="C452" s="73"/>
      <c r="D452" s="73"/>
      <c r="E452" s="73"/>
      <c r="F452" s="73"/>
      <c r="G452" s="73"/>
      <c r="H452" s="54"/>
      <c r="I452" s="74"/>
      <c r="J452" s="74"/>
      <c r="K452" s="54"/>
      <c r="L452" s="54"/>
      <c r="M452" s="54"/>
      <c r="N452" s="54"/>
      <c r="O452" s="54"/>
      <c r="P452" s="54"/>
      <c r="Q452" s="54"/>
      <c r="R452" s="35"/>
      <c r="S452" s="106"/>
    </row>
    <row r="453" spans="1:19" s="25" customFormat="1" x14ac:dyDescent="0.2">
      <c r="A453" s="33"/>
      <c r="B453" s="19"/>
      <c r="C453" s="73"/>
      <c r="D453" s="73"/>
      <c r="E453" s="73"/>
      <c r="F453" s="73"/>
      <c r="G453" s="73"/>
      <c r="H453" s="54"/>
      <c r="I453" s="74"/>
      <c r="J453" s="74"/>
      <c r="K453" s="54"/>
      <c r="L453" s="54"/>
      <c r="M453" s="54"/>
      <c r="N453" s="54"/>
      <c r="O453" s="54"/>
      <c r="P453" s="54"/>
      <c r="Q453" s="54"/>
      <c r="R453" s="35"/>
      <c r="S453" s="106"/>
    </row>
    <row r="454" spans="1:19" s="25" customFormat="1" x14ac:dyDescent="0.2">
      <c r="A454" s="33"/>
      <c r="B454" s="19"/>
      <c r="C454" s="73"/>
      <c r="D454" s="73"/>
      <c r="E454" s="73"/>
      <c r="F454" s="73"/>
      <c r="G454" s="73"/>
      <c r="H454" s="54"/>
      <c r="I454" s="74"/>
      <c r="J454" s="74"/>
      <c r="K454" s="54"/>
      <c r="L454" s="54"/>
      <c r="M454" s="54"/>
      <c r="N454" s="54"/>
      <c r="O454" s="54"/>
      <c r="P454" s="54"/>
      <c r="Q454" s="54"/>
      <c r="R454" s="35"/>
      <c r="S454" s="106"/>
    </row>
    <row r="455" spans="1:19" s="25" customFormat="1" x14ac:dyDescent="0.2">
      <c r="A455" s="33"/>
      <c r="B455" s="19"/>
      <c r="C455" s="73"/>
      <c r="D455" s="73"/>
      <c r="E455" s="73"/>
      <c r="F455" s="73"/>
      <c r="G455" s="73"/>
      <c r="H455" s="54"/>
      <c r="I455" s="74"/>
      <c r="J455" s="74"/>
      <c r="K455" s="54"/>
      <c r="L455" s="54"/>
      <c r="M455" s="54"/>
      <c r="N455" s="54"/>
      <c r="O455" s="54"/>
      <c r="P455" s="54"/>
      <c r="Q455" s="54"/>
      <c r="R455" s="35"/>
      <c r="S455" s="106"/>
    </row>
    <row r="456" spans="1:19" s="25" customFormat="1" x14ac:dyDescent="0.2">
      <c r="A456" s="33"/>
      <c r="B456" s="19"/>
      <c r="C456" s="73"/>
      <c r="D456" s="73"/>
      <c r="E456" s="73"/>
      <c r="F456" s="73"/>
      <c r="G456" s="73"/>
      <c r="H456" s="54"/>
      <c r="I456" s="74"/>
      <c r="J456" s="74"/>
      <c r="K456" s="54"/>
      <c r="L456" s="54"/>
      <c r="M456" s="54"/>
      <c r="N456" s="54"/>
      <c r="O456" s="54"/>
      <c r="P456" s="54"/>
      <c r="Q456" s="54"/>
      <c r="R456" s="35"/>
      <c r="S456" s="106"/>
    </row>
    <row r="457" spans="1:19" s="25" customFormat="1" x14ac:dyDescent="0.2">
      <c r="A457" s="33"/>
      <c r="B457" s="19"/>
      <c r="C457" s="73"/>
      <c r="D457" s="73"/>
      <c r="E457" s="73"/>
      <c r="F457" s="73"/>
      <c r="G457" s="73"/>
      <c r="H457" s="54"/>
      <c r="I457" s="74"/>
      <c r="J457" s="74"/>
      <c r="K457" s="54"/>
      <c r="L457" s="54"/>
      <c r="M457" s="54"/>
      <c r="N457" s="54"/>
      <c r="O457" s="54"/>
      <c r="P457" s="54"/>
      <c r="Q457" s="54"/>
      <c r="R457" s="35"/>
      <c r="S457" s="106"/>
    </row>
    <row r="458" spans="1:19" s="25" customFormat="1" x14ac:dyDescent="0.2">
      <c r="A458" s="33"/>
      <c r="B458" s="19"/>
      <c r="C458" s="73"/>
      <c r="D458" s="73"/>
      <c r="E458" s="73"/>
      <c r="F458" s="73"/>
      <c r="G458" s="73"/>
      <c r="H458" s="54"/>
      <c r="I458" s="74"/>
      <c r="J458" s="74"/>
      <c r="K458" s="54"/>
      <c r="L458" s="54"/>
      <c r="M458" s="54"/>
      <c r="N458" s="54"/>
      <c r="O458" s="54"/>
      <c r="P458" s="54"/>
      <c r="Q458" s="54"/>
      <c r="R458" s="35"/>
      <c r="S458" s="106"/>
    </row>
    <row r="459" spans="1:19" s="25" customFormat="1" x14ac:dyDescent="0.2">
      <c r="A459" s="33"/>
      <c r="B459" s="19"/>
      <c r="C459" s="73"/>
      <c r="D459" s="73"/>
      <c r="E459" s="73"/>
      <c r="F459" s="73"/>
      <c r="G459" s="73"/>
      <c r="H459" s="54"/>
      <c r="I459" s="74"/>
      <c r="J459" s="74"/>
      <c r="K459" s="54"/>
      <c r="L459" s="54"/>
      <c r="M459" s="54"/>
      <c r="N459" s="54"/>
      <c r="O459" s="54"/>
      <c r="P459" s="54"/>
      <c r="Q459" s="54"/>
      <c r="R459" s="35"/>
      <c r="S459" s="106"/>
    </row>
    <row r="460" spans="1:19" s="25" customFormat="1" x14ac:dyDescent="0.2">
      <c r="A460" s="33"/>
      <c r="B460" s="19"/>
      <c r="C460" s="73"/>
      <c r="D460" s="73"/>
      <c r="E460" s="73"/>
      <c r="F460" s="73"/>
      <c r="G460" s="73"/>
      <c r="H460" s="54"/>
      <c r="I460" s="74"/>
      <c r="J460" s="74"/>
      <c r="K460" s="54"/>
      <c r="L460" s="54"/>
      <c r="M460" s="54"/>
      <c r="N460" s="54"/>
      <c r="O460" s="54"/>
      <c r="P460" s="54"/>
      <c r="Q460" s="54"/>
      <c r="R460" s="35"/>
      <c r="S460" s="106"/>
    </row>
    <row r="461" spans="1:19" s="25" customFormat="1" x14ac:dyDescent="0.2">
      <c r="A461" s="33"/>
      <c r="B461" s="19"/>
      <c r="C461" s="73"/>
      <c r="D461" s="73"/>
      <c r="E461" s="73"/>
      <c r="F461" s="73"/>
      <c r="G461" s="73"/>
      <c r="H461" s="54"/>
      <c r="I461" s="74"/>
      <c r="J461" s="74"/>
      <c r="K461" s="54"/>
      <c r="L461" s="54"/>
      <c r="M461" s="54"/>
      <c r="N461" s="54"/>
      <c r="O461" s="54"/>
      <c r="P461" s="54"/>
      <c r="Q461" s="54"/>
      <c r="R461" s="35"/>
      <c r="S461" s="106"/>
    </row>
    <row r="462" spans="1:19" s="25" customFormat="1" x14ac:dyDescent="0.2">
      <c r="A462" s="33"/>
      <c r="B462" s="19"/>
      <c r="C462" s="73"/>
      <c r="D462" s="73"/>
      <c r="E462" s="73"/>
      <c r="F462" s="73"/>
      <c r="G462" s="73"/>
      <c r="H462" s="54"/>
      <c r="I462" s="74"/>
      <c r="J462" s="74"/>
      <c r="K462" s="54"/>
      <c r="L462" s="54"/>
      <c r="M462" s="54"/>
      <c r="N462" s="54"/>
      <c r="O462" s="54"/>
      <c r="P462" s="54"/>
      <c r="Q462" s="54"/>
      <c r="R462" s="35"/>
      <c r="S462" s="106"/>
    </row>
    <row r="463" spans="1:19" s="25" customFormat="1" x14ac:dyDescent="0.2">
      <c r="A463" s="33"/>
      <c r="B463" s="19"/>
      <c r="C463" s="73"/>
      <c r="D463" s="73"/>
      <c r="E463" s="73"/>
      <c r="F463" s="73"/>
      <c r="G463" s="73"/>
      <c r="H463" s="54"/>
      <c r="I463" s="74"/>
      <c r="J463" s="74"/>
      <c r="K463" s="54"/>
      <c r="L463" s="54"/>
      <c r="M463" s="54"/>
      <c r="N463" s="54"/>
      <c r="O463" s="54"/>
      <c r="P463" s="54"/>
      <c r="Q463" s="54"/>
      <c r="R463" s="35"/>
      <c r="S463" s="106"/>
    </row>
    <row r="464" spans="1:19" s="25" customFormat="1" x14ac:dyDescent="0.2">
      <c r="A464" s="33"/>
      <c r="B464" s="19"/>
      <c r="C464" s="73"/>
      <c r="D464" s="73"/>
      <c r="E464" s="73"/>
      <c r="F464" s="73"/>
      <c r="G464" s="73"/>
      <c r="H464" s="54"/>
      <c r="I464" s="74"/>
      <c r="J464" s="74"/>
      <c r="K464" s="54"/>
      <c r="L464" s="54"/>
      <c r="M464" s="54"/>
      <c r="N464" s="54"/>
      <c r="O464" s="54"/>
      <c r="P464" s="54"/>
      <c r="Q464" s="54"/>
      <c r="R464" s="35"/>
      <c r="S464" s="106"/>
    </row>
    <row r="465" spans="1:19" s="25" customFormat="1" x14ac:dyDescent="0.2">
      <c r="A465" s="33"/>
      <c r="B465" s="19"/>
      <c r="C465" s="73"/>
      <c r="D465" s="73"/>
      <c r="E465" s="73"/>
      <c r="F465" s="73"/>
      <c r="G465" s="73"/>
      <c r="H465" s="54"/>
      <c r="I465" s="74"/>
      <c r="J465" s="74"/>
      <c r="K465" s="54"/>
      <c r="L465" s="54"/>
      <c r="M465" s="54"/>
      <c r="N465" s="54"/>
      <c r="O465" s="54"/>
      <c r="P465" s="54"/>
      <c r="Q465" s="54"/>
      <c r="R465" s="35"/>
      <c r="S465" s="106"/>
    </row>
    <row r="466" spans="1:19" s="25" customFormat="1" x14ac:dyDescent="0.2">
      <c r="A466" s="33"/>
      <c r="B466" s="19"/>
      <c r="C466" s="73"/>
      <c r="D466" s="73"/>
      <c r="E466" s="73"/>
      <c r="F466" s="73"/>
      <c r="G466" s="73"/>
      <c r="H466" s="54"/>
      <c r="I466" s="74"/>
      <c r="J466" s="74"/>
      <c r="K466" s="54"/>
      <c r="L466" s="54"/>
      <c r="M466" s="54"/>
      <c r="N466" s="54"/>
      <c r="O466" s="54"/>
      <c r="P466" s="54"/>
      <c r="Q466" s="54"/>
      <c r="R466" s="35"/>
      <c r="S466" s="106"/>
    </row>
    <row r="467" spans="1:19" s="25" customFormat="1" x14ac:dyDescent="0.2">
      <c r="A467" s="33"/>
      <c r="B467" s="19"/>
      <c r="C467" s="73"/>
      <c r="D467" s="73"/>
      <c r="E467" s="73"/>
      <c r="F467" s="73"/>
      <c r="G467" s="73"/>
      <c r="H467" s="54"/>
      <c r="I467" s="74"/>
      <c r="J467" s="74"/>
      <c r="K467" s="54"/>
      <c r="L467" s="54"/>
      <c r="M467" s="54"/>
      <c r="N467" s="54"/>
      <c r="O467" s="54"/>
      <c r="P467" s="54"/>
      <c r="Q467" s="54"/>
      <c r="R467" s="35"/>
      <c r="S467" s="106"/>
    </row>
    <row r="468" spans="1:19" s="25" customFormat="1" x14ac:dyDescent="0.2">
      <c r="A468" s="33"/>
      <c r="B468" s="19"/>
      <c r="C468" s="73"/>
      <c r="D468" s="73"/>
      <c r="E468" s="73"/>
      <c r="F468" s="73"/>
      <c r="G468" s="73"/>
      <c r="H468" s="54"/>
      <c r="I468" s="74"/>
      <c r="J468" s="74"/>
      <c r="K468" s="54"/>
      <c r="L468" s="54"/>
      <c r="M468" s="54"/>
      <c r="N468" s="54"/>
      <c r="O468" s="54"/>
      <c r="P468" s="54"/>
      <c r="Q468" s="54"/>
      <c r="R468" s="35"/>
      <c r="S468" s="106"/>
    </row>
    <row r="469" spans="1:19" s="25" customFormat="1" x14ac:dyDescent="0.2">
      <c r="A469" s="33"/>
      <c r="B469" s="19"/>
      <c r="C469" s="73"/>
      <c r="D469" s="73"/>
      <c r="E469" s="73"/>
      <c r="F469" s="73"/>
      <c r="G469" s="73"/>
      <c r="H469" s="54"/>
      <c r="I469" s="74"/>
      <c r="J469" s="74"/>
      <c r="K469" s="54"/>
      <c r="L469" s="54"/>
      <c r="M469" s="54"/>
      <c r="N469" s="54"/>
      <c r="O469" s="54"/>
      <c r="P469" s="54"/>
      <c r="Q469" s="54"/>
      <c r="R469" s="35"/>
      <c r="S469" s="106"/>
    </row>
    <row r="470" spans="1:19" s="25" customFormat="1" x14ac:dyDescent="0.2">
      <c r="A470" s="33"/>
      <c r="B470" s="19"/>
      <c r="C470" s="73"/>
      <c r="D470" s="73"/>
      <c r="E470" s="73"/>
      <c r="F470" s="73"/>
      <c r="G470" s="73"/>
      <c r="H470" s="54"/>
      <c r="I470" s="74"/>
      <c r="J470" s="74"/>
      <c r="K470" s="54"/>
      <c r="L470" s="54"/>
      <c r="M470" s="54"/>
      <c r="N470" s="54"/>
      <c r="O470" s="54"/>
      <c r="P470" s="54"/>
      <c r="Q470" s="54"/>
      <c r="R470" s="35"/>
      <c r="S470" s="106"/>
    </row>
    <row r="471" spans="1:19" s="25" customFormat="1" x14ac:dyDescent="0.2">
      <c r="A471" s="33"/>
      <c r="B471" s="19"/>
      <c r="C471" s="73"/>
      <c r="D471" s="73"/>
      <c r="E471" s="73"/>
      <c r="F471" s="73"/>
      <c r="G471" s="73"/>
      <c r="H471" s="54"/>
      <c r="I471" s="74"/>
      <c r="J471" s="74"/>
      <c r="K471" s="54"/>
      <c r="L471" s="54"/>
      <c r="M471" s="54"/>
      <c r="N471" s="54"/>
      <c r="O471" s="54"/>
      <c r="P471" s="54"/>
      <c r="Q471" s="54"/>
      <c r="R471" s="35"/>
      <c r="S471" s="106"/>
    </row>
    <row r="472" spans="1:19" s="25" customFormat="1" x14ac:dyDescent="0.2">
      <c r="A472" s="33"/>
      <c r="B472" s="19"/>
      <c r="C472" s="73"/>
      <c r="D472" s="73"/>
      <c r="E472" s="73"/>
      <c r="F472" s="73"/>
      <c r="G472" s="73"/>
      <c r="H472" s="54"/>
      <c r="I472" s="74"/>
      <c r="J472" s="74"/>
      <c r="K472" s="54"/>
      <c r="L472" s="54"/>
      <c r="M472" s="54"/>
      <c r="N472" s="54"/>
      <c r="O472" s="54"/>
      <c r="P472" s="54"/>
      <c r="Q472" s="54"/>
      <c r="R472" s="35"/>
      <c r="S472" s="106"/>
    </row>
    <row r="473" spans="1:19" s="25" customFormat="1" x14ac:dyDescent="0.2">
      <c r="A473" s="33"/>
      <c r="B473" s="19"/>
      <c r="C473" s="73"/>
      <c r="D473" s="73"/>
      <c r="E473" s="73"/>
      <c r="F473" s="73"/>
      <c r="G473" s="73"/>
      <c r="H473" s="54"/>
      <c r="I473" s="74"/>
      <c r="J473" s="74"/>
      <c r="K473" s="54"/>
      <c r="L473" s="54"/>
      <c r="M473" s="54"/>
      <c r="N473" s="54"/>
      <c r="O473" s="54"/>
      <c r="P473" s="54"/>
      <c r="Q473" s="54"/>
      <c r="R473" s="35"/>
      <c r="S473" s="106"/>
    </row>
    <row r="474" spans="1:19" s="25" customFormat="1" x14ac:dyDescent="0.2">
      <c r="A474" s="33"/>
      <c r="B474" s="19"/>
      <c r="C474" s="73"/>
      <c r="D474" s="73"/>
      <c r="E474" s="73"/>
      <c r="F474" s="73"/>
      <c r="G474" s="73"/>
      <c r="H474" s="54"/>
      <c r="I474" s="74"/>
      <c r="J474" s="74"/>
      <c r="K474" s="54"/>
      <c r="L474" s="54"/>
      <c r="M474" s="54"/>
      <c r="N474" s="54"/>
      <c r="O474" s="54"/>
      <c r="P474" s="54"/>
      <c r="Q474" s="54"/>
      <c r="R474" s="35"/>
      <c r="S474" s="106"/>
    </row>
    <row r="475" spans="1:19" s="25" customFormat="1" x14ac:dyDescent="0.2">
      <c r="A475" s="33"/>
      <c r="B475" s="19"/>
      <c r="C475" s="73"/>
      <c r="D475" s="73"/>
      <c r="E475" s="73"/>
      <c r="F475" s="73"/>
      <c r="G475" s="73"/>
      <c r="H475" s="54"/>
      <c r="I475" s="74"/>
      <c r="J475" s="74"/>
      <c r="K475" s="54"/>
      <c r="L475" s="54"/>
      <c r="M475" s="54"/>
      <c r="N475" s="54"/>
      <c r="O475" s="54"/>
      <c r="P475" s="54"/>
      <c r="Q475" s="54"/>
      <c r="R475" s="35"/>
      <c r="S475" s="106"/>
    </row>
    <row r="476" spans="1:19" s="25" customFormat="1" x14ac:dyDescent="0.2">
      <c r="A476" s="33"/>
      <c r="B476" s="19"/>
      <c r="C476" s="73"/>
      <c r="D476" s="73"/>
      <c r="E476" s="73"/>
      <c r="F476" s="73"/>
      <c r="G476" s="73"/>
      <c r="H476" s="54"/>
      <c r="I476" s="74"/>
      <c r="J476" s="74"/>
      <c r="K476" s="54"/>
      <c r="L476" s="54"/>
      <c r="M476" s="54"/>
      <c r="N476" s="54"/>
      <c r="O476" s="54"/>
      <c r="P476" s="54"/>
      <c r="Q476" s="54"/>
      <c r="R476" s="35"/>
      <c r="S476" s="106"/>
    </row>
    <row r="477" spans="1:19" s="25" customFormat="1" x14ac:dyDescent="0.2">
      <c r="A477" s="33"/>
      <c r="B477" s="19"/>
      <c r="C477" s="73"/>
      <c r="D477" s="73"/>
      <c r="E477" s="73"/>
      <c r="F477" s="73"/>
      <c r="G477" s="73"/>
      <c r="H477" s="54"/>
      <c r="I477" s="74"/>
      <c r="J477" s="74"/>
      <c r="K477" s="54"/>
      <c r="L477" s="54"/>
      <c r="M477" s="54"/>
      <c r="N477" s="54"/>
      <c r="O477" s="54"/>
      <c r="P477" s="54"/>
      <c r="Q477" s="54"/>
      <c r="R477" s="35"/>
      <c r="S477" s="106"/>
    </row>
    <row r="478" spans="1:19" s="25" customFormat="1" x14ac:dyDescent="0.2">
      <c r="A478" s="33"/>
      <c r="B478" s="19"/>
      <c r="C478" s="73"/>
      <c r="D478" s="73"/>
      <c r="E478" s="73"/>
      <c r="F478" s="73"/>
      <c r="G478" s="73"/>
      <c r="H478" s="54"/>
      <c r="I478" s="74"/>
      <c r="J478" s="74"/>
      <c r="K478" s="54"/>
      <c r="L478" s="54"/>
      <c r="M478" s="54"/>
      <c r="N478" s="54"/>
      <c r="O478" s="54"/>
      <c r="P478" s="54"/>
      <c r="Q478" s="54"/>
      <c r="R478" s="35"/>
      <c r="S478" s="106"/>
    </row>
    <row r="479" spans="1:19" s="25" customFormat="1" x14ac:dyDescent="0.2">
      <c r="A479" s="33"/>
      <c r="B479" s="19"/>
      <c r="C479" s="73"/>
      <c r="D479" s="73"/>
      <c r="E479" s="73"/>
      <c r="F479" s="73"/>
      <c r="G479" s="73"/>
      <c r="H479" s="54"/>
      <c r="I479" s="74"/>
      <c r="J479" s="74"/>
      <c r="K479" s="54"/>
      <c r="L479" s="54"/>
      <c r="M479" s="54"/>
      <c r="N479" s="54"/>
      <c r="O479" s="54"/>
      <c r="P479" s="54"/>
      <c r="Q479" s="54"/>
      <c r="R479" s="35"/>
      <c r="S479" s="106"/>
    </row>
    <row r="480" spans="1:19" s="25" customFormat="1" x14ac:dyDescent="0.2">
      <c r="A480" s="33"/>
      <c r="B480" s="19"/>
      <c r="C480" s="73"/>
      <c r="D480" s="73"/>
      <c r="E480" s="73"/>
      <c r="F480" s="73"/>
      <c r="G480" s="73"/>
      <c r="H480" s="54"/>
      <c r="I480" s="74"/>
      <c r="J480" s="74"/>
      <c r="K480" s="54"/>
      <c r="L480" s="54"/>
      <c r="M480" s="54"/>
      <c r="N480" s="54"/>
      <c r="O480" s="54"/>
      <c r="P480" s="54"/>
      <c r="Q480" s="54"/>
      <c r="R480" s="35"/>
      <c r="S480" s="106"/>
    </row>
    <row r="481" spans="1:19" s="25" customFormat="1" x14ac:dyDescent="0.2">
      <c r="A481" s="33"/>
      <c r="B481" s="19"/>
      <c r="C481" s="73"/>
      <c r="D481" s="73"/>
      <c r="E481" s="73"/>
      <c r="F481" s="73"/>
      <c r="G481" s="73"/>
      <c r="H481" s="54"/>
      <c r="I481" s="74"/>
      <c r="J481" s="74"/>
      <c r="K481" s="54"/>
      <c r="L481" s="54"/>
      <c r="M481" s="54"/>
      <c r="N481" s="54"/>
      <c r="O481" s="54"/>
      <c r="P481" s="54"/>
      <c r="Q481" s="54"/>
      <c r="R481" s="35"/>
      <c r="S481" s="106"/>
    </row>
    <row r="482" spans="1:19" s="25" customFormat="1" x14ac:dyDescent="0.2">
      <c r="A482" s="33"/>
      <c r="B482" s="19"/>
      <c r="C482" s="73"/>
      <c r="D482" s="73"/>
      <c r="E482" s="73"/>
      <c r="F482" s="73"/>
      <c r="G482" s="73"/>
      <c r="H482" s="54"/>
      <c r="I482" s="74"/>
      <c r="J482" s="74"/>
      <c r="K482" s="54"/>
      <c r="L482" s="54"/>
      <c r="M482" s="54"/>
      <c r="N482" s="54"/>
      <c r="O482" s="54"/>
      <c r="P482" s="54"/>
      <c r="Q482" s="54"/>
      <c r="R482" s="35"/>
      <c r="S482" s="106"/>
    </row>
    <row r="483" spans="1:19" s="25" customFormat="1" x14ac:dyDescent="0.2">
      <c r="A483" s="33"/>
      <c r="B483" s="19"/>
      <c r="C483" s="73"/>
      <c r="D483" s="73"/>
      <c r="E483" s="73"/>
      <c r="F483" s="73"/>
      <c r="G483" s="73"/>
      <c r="H483" s="54"/>
      <c r="I483" s="74"/>
      <c r="J483" s="74"/>
      <c r="K483" s="54"/>
      <c r="L483" s="54"/>
      <c r="M483" s="54"/>
      <c r="N483" s="54"/>
      <c r="O483" s="54"/>
      <c r="P483" s="54"/>
      <c r="Q483" s="54"/>
      <c r="R483" s="35"/>
      <c r="S483" s="106"/>
    </row>
    <row r="484" spans="1:19" s="25" customFormat="1" x14ac:dyDescent="0.2">
      <c r="A484" s="33"/>
      <c r="B484" s="19"/>
      <c r="C484" s="73"/>
      <c r="D484" s="73"/>
      <c r="E484" s="73"/>
      <c r="F484" s="73"/>
      <c r="G484" s="73"/>
      <c r="H484" s="54"/>
      <c r="I484" s="74"/>
      <c r="J484" s="74"/>
      <c r="K484" s="54"/>
      <c r="L484" s="54"/>
      <c r="M484" s="54"/>
      <c r="N484" s="54"/>
      <c r="O484" s="54"/>
      <c r="P484" s="54"/>
      <c r="Q484" s="54"/>
      <c r="R484" s="35"/>
      <c r="S484" s="106"/>
    </row>
    <row r="485" spans="1:19" s="25" customFormat="1" x14ac:dyDescent="0.2">
      <c r="A485" s="33"/>
      <c r="B485" s="19"/>
      <c r="C485" s="73"/>
      <c r="D485" s="73"/>
      <c r="E485" s="73"/>
      <c r="F485" s="73"/>
      <c r="G485" s="73"/>
      <c r="H485" s="54"/>
      <c r="I485" s="74"/>
      <c r="J485" s="74"/>
      <c r="K485" s="54"/>
      <c r="L485" s="54"/>
      <c r="M485" s="54"/>
      <c r="N485" s="54"/>
      <c r="O485" s="54"/>
      <c r="P485" s="54"/>
      <c r="Q485" s="54"/>
      <c r="R485" s="35"/>
      <c r="S485" s="106"/>
    </row>
    <row r="486" spans="1:19" s="25" customFormat="1" x14ac:dyDescent="0.2">
      <c r="A486" s="33"/>
      <c r="B486" s="19"/>
      <c r="C486" s="73"/>
      <c r="D486" s="73"/>
      <c r="E486" s="73"/>
      <c r="F486" s="73"/>
      <c r="G486" s="73"/>
      <c r="H486" s="54"/>
      <c r="I486" s="74"/>
      <c r="J486" s="74"/>
      <c r="K486" s="54"/>
      <c r="L486" s="54"/>
      <c r="M486" s="54"/>
      <c r="N486" s="54"/>
      <c r="O486" s="54"/>
      <c r="P486" s="54"/>
      <c r="Q486" s="54"/>
      <c r="R486" s="35"/>
      <c r="S486" s="106"/>
    </row>
    <row r="487" spans="1:19" s="25" customFormat="1" x14ac:dyDescent="0.2">
      <c r="A487" s="33"/>
      <c r="B487" s="19"/>
      <c r="C487" s="73"/>
      <c r="D487" s="73"/>
      <c r="E487" s="73"/>
      <c r="F487" s="73"/>
      <c r="G487" s="73"/>
      <c r="H487" s="54"/>
      <c r="I487" s="74"/>
      <c r="J487" s="74"/>
      <c r="K487" s="54"/>
      <c r="L487" s="54"/>
      <c r="M487" s="54"/>
      <c r="N487" s="54"/>
      <c r="O487" s="54"/>
      <c r="P487" s="54"/>
      <c r="Q487" s="54"/>
      <c r="R487" s="35"/>
      <c r="S487" s="106"/>
    </row>
    <row r="488" spans="1:19" s="25" customFormat="1" x14ac:dyDescent="0.2">
      <c r="A488" s="33"/>
      <c r="B488" s="19"/>
      <c r="C488" s="73"/>
      <c r="D488" s="73"/>
      <c r="E488" s="73"/>
      <c r="F488" s="73"/>
      <c r="G488" s="73"/>
      <c r="H488" s="54"/>
      <c r="I488" s="74"/>
      <c r="J488" s="74"/>
      <c r="K488" s="54"/>
      <c r="L488" s="54"/>
      <c r="M488" s="54"/>
      <c r="N488" s="54"/>
      <c r="O488" s="54"/>
      <c r="P488" s="54"/>
      <c r="Q488" s="54"/>
      <c r="R488" s="35"/>
      <c r="S488" s="106"/>
    </row>
    <row r="489" spans="1:19" s="25" customFormat="1" x14ac:dyDescent="0.2">
      <c r="A489" s="33"/>
      <c r="B489" s="19"/>
      <c r="C489" s="73"/>
      <c r="D489" s="73"/>
      <c r="E489" s="73"/>
      <c r="F489" s="73"/>
      <c r="G489" s="73"/>
      <c r="H489" s="54"/>
      <c r="I489" s="74"/>
      <c r="J489" s="74"/>
      <c r="K489" s="54"/>
      <c r="L489" s="54"/>
      <c r="M489" s="54"/>
      <c r="N489" s="54"/>
      <c r="O489" s="54"/>
      <c r="P489" s="54"/>
      <c r="Q489" s="54"/>
      <c r="R489" s="35"/>
      <c r="S489" s="106"/>
    </row>
    <row r="490" spans="1:19" s="25" customFormat="1" x14ac:dyDescent="0.2">
      <c r="A490" s="33"/>
      <c r="B490" s="19"/>
      <c r="C490" s="73"/>
      <c r="D490" s="73"/>
      <c r="E490" s="73"/>
      <c r="F490" s="73"/>
      <c r="G490" s="73"/>
      <c r="H490" s="54"/>
      <c r="I490" s="74"/>
      <c r="J490" s="74"/>
      <c r="K490" s="54"/>
      <c r="L490" s="54"/>
      <c r="M490" s="54"/>
      <c r="N490" s="54"/>
      <c r="O490" s="54"/>
      <c r="P490" s="54"/>
      <c r="Q490" s="54"/>
      <c r="R490" s="35"/>
      <c r="S490" s="106"/>
    </row>
    <row r="491" spans="1:19" s="25" customFormat="1" x14ac:dyDescent="0.2">
      <c r="A491" s="33"/>
      <c r="B491" s="19"/>
      <c r="C491" s="73"/>
      <c r="D491" s="73"/>
      <c r="E491" s="73"/>
      <c r="F491" s="73"/>
      <c r="G491" s="73"/>
      <c r="H491" s="54"/>
      <c r="I491" s="74"/>
      <c r="J491" s="74"/>
      <c r="K491" s="54"/>
      <c r="L491" s="54"/>
      <c r="M491" s="54"/>
      <c r="N491" s="54"/>
      <c r="O491" s="54"/>
      <c r="P491" s="54"/>
      <c r="Q491" s="54"/>
      <c r="R491" s="35"/>
      <c r="S491" s="106"/>
    </row>
    <row r="492" spans="1:19" s="25" customFormat="1" x14ac:dyDescent="0.2">
      <c r="A492" s="33"/>
      <c r="B492" s="19"/>
      <c r="C492" s="73"/>
      <c r="D492" s="73"/>
      <c r="E492" s="73"/>
      <c r="F492" s="73"/>
      <c r="G492" s="73"/>
      <c r="H492" s="54"/>
      <c r="I492" s="74"/>
      <c r="J492" s="74"/>
      <c r="K492" s="54"/>
      <c r="L492" s="54"/>
      <c r="M492" s="54"/>
      <c r="N492" s="54"/>
      <c r="O492" s="54"/>
      <c r="P492" s="54"/>
      <c r="Q492" s="54"/>
      <c r="R492" s="35"/>
      <c r="S492" s="106"/>
    </row>
    <row r="493" spans="1:19" s="25" customFormat="1" x14ac:dyDescent="0.2">
      <c r="A493" s="33"/>
      <c r="B493" s="19"/>
      <c r="C493" s="73"/>
      <c r="D493" s="73"/>
      <c r="E493" s="73"/>
      <c r="F493" s="73"/>
      <c r="G493" s="73"/>
      <c r="H493" s="54"/>
      <c r="I493" s="74"/>
      <c r="J493" s="74"/>
      <c r="K493" s="54"/>
      <c r="L493" s="54"/>
      <c r="M493" s="54"/>
      <c r="N493" s="54"/>
      <c r="O493" s="54"/>
      <c r="P493" s="54"/>
      <c r="Q493" s="54"/>
      <c r="R493" s="35"/>
      <c r="S493" s="106"/>
    </row>
    <row r="494" spans="1:19" s="25" customFormat="1" x14ac:dyDescent="0.2">
      <c r="A494" s="33"/>
      <c r="B494" s="19"/>
      <c r="C494" s="73"/>
      <c r="D494" s="73"/>
      <c r="E494" s="73"/>
      <c r="F494" s="73"/>
      <c r="G494" s="73"/>
      <c r="H494" s="54"/>
      <c r="I494" s="74"/>
      <c r="J494" s="74"/>
      <c r="K494" s="54"/>
      <c r="L494" s="54"/>
      <c r="M494" s="54"/>
      <c r="N494" s="54"/>
      <c r="O494" s="54"/>
      <c r="P494" s="54"/>
      <c r="Q494" s="54"/>
      <c r="R494" s="35"/>
      <c r="S494" s="106"/>
    </row>
    <row r="495" spans="1:19" s="25" customFormat="1" x14ac:dyDescent="0.2">
      <c r="A495" s="33"/>
      <c r="B495" s="19"/>
      <c r="C495" s="73"/>
      <c r="D495" s="73"/>
      <c r="E495" s="73"/>
      <c r="F495" s="73"/>
      <c r="G495" s="73"/>
      <c r="H495" s="54"/>
      <c r="I495" s="74"/>
      <c r="J495" s="74"/>
      <c r="K495" s="54"/>
      <c r="L495" s="54"/>
      <c r="M495" s="54"/>
      <c r="N495" s="54"/>
      <c r="O495" s="54"/>
      <c r="P495" s="54"/>
      <c r="Q495" s="54"/>
      <c r="R495" s="35"/>
      <c r="S495" s="106"/>
    </row>
    <row r="496" spans="1:19" s="25" customFormat="1" x14ac:dyDescent="0.2">
      <c r="A496" s="33"/>
      <c r="B496" s="19"/>
      <c r="C496" s="73"/>
      <c r="D496" s="73"/>
      <c r="E496" s="73"/>
      <c r="F496" s="73"/>
      <c r="G496" s="73"/>
      <c r="H496" s="54"/>
      <c r="I496" s="74"/>
      <c r="J496" s="74"/>
      <c r="K496" s="54"/>
      <c r="L496" s="54"/>
      <c r="M496" s="54"/>
      <c r="N496" s="54"/>
      <c r="O496" s="54"/>
      <c r="P496" s="54"/>
      <c r="Q496" s="54"/>
      <c r="R496" s="35"/>
      <c r="S496" s="106"/>
    </row>
    <row r="497" spans="1:19" s="25" customFormat="1" x14ac:dyDescent="0.2">
      <c r="A497" s="33"/>
      <c r="B497" s="19"/>
      <c r="C497" s="73"/>
      <c r="D497" s="73"/>
      <c r="E497" s="73"/>
      <c r="F497" s="73"/>
      <c r="G497" s="73"/>
      <c r="H497" s="54"/>
      <c r="I497" s="74"/>
      <c r="J497" s="74"/>
      <c r="K497" s="54"/>
      <c r="L497" s="54"/>
      <c r="M497" s="54"/>
      <c r="N497" s="54"/>
      <c r="O497" s="54"/>
      <c r="P497" s="54"/>
      <c r="Q497" s="54"/>
      <c r="R497" s="35"/>
      <c r="S497" s="106"/>
    </row>
    <row r="498" spans="1:19" s="25" customFormat="1" x14ac:dyDescent="0.2">
      <c r="A498" s="33"/>
      <c r="B498" s="19"/>
      <c r="C498" s="73"/>
      <c r="D498" s="73"/>
      <c r="E498" s="73"/>
      <c r="F498" s="73"/>
      <c r="G498" s="73"/>
      <c r="H498" s="54"/>
      <c r="I498" s="74"/>
      <c r="J498" s="74"/>
      <c r="K498" s="54"/>
      <c r="L498" s="54"/>
      <c r="M498" s="54"/>
      <c r="N498" s="54"/>
      <c r="O498" s="54"/>
      <c r="P498" s="54"/>
      <c r="Q498" s="54"/>
      <c r="R498" s="35"/>
      <c r="S498" s="106"/>
    </row>
    <row r="499" spans="1:19" s="25" customFormat="1" x14ac:dyDescent="0.2">
      <c r="A499" s="33"/>
      <c r="B499" s="19"/>
      <c r="C499" s="73"/>
      <c r="D499" s="73"/>
      <c r="E499" s="73"/>
      <c r="F499" s="73"/>
      <c r="G499" s="73"/>
      <c r="H499" s="54"/>
      <c r="I499" s="74"/>
      <c r="J499" s="74"/>
      <c r="K499" s="54"/>
      <c r="L499" s="54"/>
      <c r="M499" s="54"/>
      <c r="N499" s="54"/>
      <c r="O499" s="54"/>
      <c r="P499" s="54"/>
      <c r="Q499" s="54"/>
      <c r="R499" s="35"/>
      <c r="S499" s="106"/>
    </row>
    <row r="500" spans="1:19" s="25" customFormat="1" x14ac:dyDescent="0.2">
      <c r="A500" s="33"/>
      <c r="B500" s="19"/>
      <c r="C500" s="73"/>
      <c r="D500" s="73"/>
      <c r="E500" s="73"/>
      <c r="F500" s="73"/>
      <c r="G500" s="73"/>
      <c r="H500" s="54"/>
      <c r="I500" s="74"/>
      <c r="J500" s="74"/>
      <c r="K500" s="54"/>
      <c r="L500" s="54"/>
      <c r="M500" s="54"/>
      <c r="N500" s="54"/>
      <c r="O500" s="54"/>
      <c r="P500" s="54"/>
      <c r="Q500" s="54"/>
      <c r="R500" s="35"/>
      <c r="S500" s="106"/>
    </row>
    <row r="501" spans="1:19" s="25" customFormat="1" x14ac:dyDescent="0.2">
      <c r="A501" s="33"/>
      <c r="B501" s="19"/>
      <c r="C501" s="73"/>
      <c r="D501" s="73"/>
      <c r="E501" s="73"/>
      <c r="F501" s="73"/>
      <c r="G501" s="73"/>
      <c r="H501" s="54"/>
      <c r="I501" s="74"/>
      <c r="J501" s="74"/>
      <c r="K501" s="54"/>
      <c r="L501" s="54"/>
      <c r="M501" s="54"/>
      <c r="N501" s="54"/>
      <c r="O501" s="54"/>
      <c r="P501" s="54"/>
      <c r="Q501" s="54"/>
      <c r="R501" s="35"/>
      <c r="S501" s="106"/>
    </row>
    <row r="502" spans="1:19" s="25" customFormat="1" x14ac:dyDescent="0.2">
      <c r="A502" s="33"/>
      <c r="B502" s="19"/>
      <c r="C502" s="73"/>
      <c r="D502" s="73"/>
      <c r="E502" s="73"/>
      <c r="F502" s="73"/>
      <c r="G502" s="73"/>
      <c r="H502" s="54"/>
      <c r="I502" s="74"/>
      <c r="J502" s="74"/>
      <c r="K502" s="54"/>
      <c r="L502" s="54"/>
      <c r="M502" s="54"/>
      <c r="N502" s="54"/>
      <c r="O502" s="54"/>
      <c r="P502" s="54"/>
      <c r="Q502" s="54"/>
      <c r="R502" s="35"/>
      <c r="S502" s="106"/>
    </row>
    <row r="503" spans="1:19" s="25" customFormat="1" x14ac:dyDescent="0.2">
      <c r="A503" s="33"/>
      <c r="B503" s="19"/>
      <c r="C503" s="73"/>
      <c r="D503" s="73"/>
      <c r="E503" s="73"/>
      <c r="F503" s="73"/>
      <c r="G503" s="73"/>
      <c r="H503" s="54"/>
      <c r="I503" s="74"/>
      <c r="J503" s="74"/>
      <c r="K503" s="54"/>
      <c r="L503" s="54"/>
      <c r="M503" s="54"/>
      <c r="N503" s="54"/>
      <c r="O503" s="54"/>
      <c r="P503" s="54"/>
      <c r="Q503" s="54"/>
      <c r="R503" s="35"/>
      <c r="S503" s="106"/>
    </row>
    <row r="504" spans="1:19" s="25" customFormat="1" x14ac:dyDescent="0.2">
      <c r="A504" s="33"/>
      <c r="B504" s="19"/>
      <c r="C504" s="73"/>
      <c r="D504" s="73"/>
      <c r="E504" s="73"/>
      <c r="F504" s="73"/>
      <c r="G504" s="73"/>
      <c r="H504" s="54"/>
      <c r="I504" s="74"/>
      <c r="J504" s="74"/>
      <c r="K504" s="54"/>
      <c r="L504" s="54"/>
      <c r="M504" s="54"/>
      <c r="N504" s="54"/>
      <c r="O504" s="54"/>
      <c r="P504" s="54"/>
      <c r="Q504" s="54"/>
      <c r="R504" s="35"/>
      <c r="S504" s="106"/>
    </row>
    <row r="505" spans="1:19" s="25" customFormat="1" x14ac:dyDescent="0.2">
      <c r="A505" s="33"/>
      <c r="B505" s="19"/>
      <c r="C505" s="73"/>
      <c r="D505" s="73"/>
      <c r="E505" s="73"/>
      <c r="F505" s="73"/>
      <c r="G505" s="73"/>
      <c r="H505" s="54"/>
      <c r="I505" s="74"/>
      <c r="J505" s="74"/>
      <c r="K505" s="54"/>
      <c r="L505" s="54"/>
      <c r="M505" s="54"/>
      <c r="N505" s="54"/>
      <c r="O505" s="54"/>
      <c r="P505" s="54"/>
      <c r="Q505" s="54"/>
      <c r="R505" s="35"/>
      <c r="S505" s="106"/>
    </row>
    <row r="506" spans="1:19" s="25" customFormat="1" x14ac:dyDescent="0.2">
      <c r="A506" s="33"/>
      <c r="B506" s="19"/>
      <c r="C506" s="73"/>
      <c r="D506" s="73"/>
      <c r="E506" s="73"/>
      <c r="F506" s="73"/>
      <c r="G506" s="73"/>
      <c r="H506" s="54"/>
      <c r="I506" s="74"/>
      <c r="J506" s="74"/>
      <c r="K506" s="54"/>
      <c r="L506" s="54"/>
      <c r="M506" s="54"/>
      <c r="N506" s="54"/>
      <c r="O506" s="54"/>
      <c r="P506" s="54"/>
      <c r="Q506" s="54"/>
      <c r="R506" s="35"/>
      <c r="S506" s="106"/>
    </row>
    <row r="507" spans="1:19" s="25" customFormat="1" x14ac:dyDescent="0.2">
      <c r="A507" s="33"/>
      <c r="B507" s="19"/>
      <c r="C507" s="73"/>
      <c r="D507" s="73"/>
      <c r="E507" s="73"/>
      <c r="F507" s="73"/>
      <c r="G507" s="73"/>
      <c r="H507" s="54"/>
      <c r="I507" s="74"/>
      <c r="J507" s="74"/>
      <c r="K507" s="54"/>
      <c r="L507" s="54"/>
      <c r="M507" s="54"/>
      <c r="N507" s="54"/>
      <c r="O507" s="54"/>
      <c r="P507" s="54"/>
      <c r="Q507" s="54"/>
      <c r="R507" s="35"/>
      <c r="S507" s="106"/>
    </row>
    <row r="508" spans="1:19" s="25" customFormat="1" x14ac:dyDescent="0.2">
      <c r="A508" s="33"/>
      <c r="B508" s="19"/>
      <c r="C508" s="73"/>
      <c r="D508" s="73"/>
      <c r="E508" s="73"/>
      <c r="F508" s="73"/>
      <c r="G508" s="73"/>
      <c r="H508" s="54"/>
      <c r="I508" s="74"/>
      <c r="J508" s="74"/>
      <c r="K508" s="54"/>
      <c r="L508" s="54"/>
      <c r="M508" s="54"/>
      <c r="N508" s="54"/>
      <c r="O508" s="54"/>
      <c r="P508" s="54"/>
      <c r="Q508" s="54"/>
      <c r="R508" s="35"/>
      <c r="S508" s="106"/>
    </row>
    <row r="509" spans="1:19" s="25" customFormat="1" x14ac:dyDescent="0.2">
      <c r="A509" s="33"/>
      <c r="B509" s="19"/>
      <c r="C509" s="73"/>
      <c r="D509" s="73"/>
      <c r="E509" s="73"/>
      <c r="F509" s="73"/>
      <c r="G509" s="73"/>
      <c r="H509" s="54"/>
      <c r="I509" s="74"/>
      <c r="J509" s="74"/>
      <c r="K509" s="54"/>
      <c r="L509" s="54"/>
      <c r="M509" s="54"/>
      <c r="N509" s="54"/>
      <c r="O509" s="54"/>
      <c r="P509" s="54"/>
      <c r="Q509" s="54"/>
      <c r="R509" s="35"/>
      <c r="S509" s="106"/>
    </row>
    <row r="510" spans="1:19" s="25" customFormat="1" x14ac:dyDescent="0.2">
      <c r="A510" s="33"/>
      <c r="B510" s="19"/>
      <c r="C510" s="73"/>
      <c r="D510" s="73"/>
      <c r="E510" s="73"/>
      <c r="F510" s="73"/>
      <c r="G510" s="73"/>
      <c r="H510" s="54"/>
      <c r="I510" s="74"/>
      <c r="J510" s="74"/>
      <c r="K510" s="54"/>
      <c r="L510" s="54"/>
      <c r="M510" s="54"/>
      <c r="N510" s="54"/>
      <c r="O510" s="54"/>
      <c r="P510" s="54"/>
      <c r="Q510" s="54"/>
      <c r="R510" s="35"/>
      <c r="S510" s="106"/>
    </row>
    <row r="511" spans="1:19" s="25" customFormat="1" x14ac:dyDescent="0.2">
      <c r="A511" s="33"/>
      <c r="B511" s="19"/>
      <c r="C511" s="73"/>
      <c r="D511" s="73"/>
      <c r="E511" s="73"/>
      <c r="F511" s="73"/>
      <c r="G511" s="73"/>
      <c r="H511" s="54"/>
      <c r="I511" s="74"/>
      <c r="J511" s="74"/>
      <c r="K511" s="54"/>
      <c r="L511" s="54"/>
      <c r="M511" s="54"/>
      <c r="N511" s="54"/>
      <c r="O511" s="54"/>
      <c r="P511" s="54"/>
      <c r="Q511" s="54"/>
      <c r="R511" s="35"/>
      <c r="S511" s="106"/>
    </row>
    <row r="512" spans="1:19" s="25" customFormat="1" x14ac:dyDescent="0.2">
      <c r="A512" s="33"/>
      <c r="B512" s="19"/>
      <c r="C512" s="73"/>
      <c r="D512" s="73"/>
      <c r="E512" s="73"/>
      <c r="F512" s="73"/>
      <c r="G512" s="73"/>
      <c r="H512" s="54"/>
      <c r="I512" s="74"/>
      <c r="J512" s="74"/>
      <c r="K512" s="54"/>
      <c r="L512" s="54"/>
      <c r="M512" s="54"/>
      <c r="N512" s="54"/>
      <c r="O512" s="54"/>
      <c r="P512" s="54"/>
      <c r="Q512" s="54"/>
      <c r="R512" s="35"/>
      <c r="S512" s="106"/>
    </row>
    <row r="513" spans="1:19" s="25" customFormat="1" x14ac:dyDescent="0.2">
      <c r="A513" s="33"/>
      <c r="B513" s="19"/>
      <c r="C513" s="73"/>
      <c r="D513" s="73"/>
      <c r="E513" s="73"/>
      <c r="F513" s="73"/>
      <c r="G513" s="73"/>
      <c r="H513" s="54"/>
      <c r="I513" s="74"/>
      <c r="J513" s="74"/>
      <c r="K513" s="54"/>
      <c r="L513" s="54"/>
      <c r="M513" s="54"/>
      <c r="N513" s="54"/>
      <c r="O513" s="54"/>
      <c r="P513" s="54"/>
      <c r="Q513" s="54"/>
      <c r="R513" s="35"/>
      <c r="S513" s="106"/>
    </row>
    <row r="514" spans="1:19" s="25" customFormat="1" x14ac:dyDescent="0.2">
      <c r="A514" s="33"/>
      <c r="B514" s="19"/>
      <c r="C514" s="73"/>
      <c r="D514" s="73"/>
      <c r="E514" s="73"/>
      <c r="F514" s="73"/>
      <c r="G514" s="73"/>
      <c r="H514" s="54"/>
      <c r="I514" s="74"/>
      <c r="J514" s="74"/>
      <c r="K514" s="54"/>
      <c r="L514" s="54"/>
      <c r="M514" s="54"/>
      <c r="N514" s="54"/>
      <c r="O514" s="54"/>
      <c r="P514" s="54"/>
      <c r="Q514" s="54"/>
      <c r="R514" s="35"/>
      <c r="S514" s="106"/>
    </row>
    <row r="515" spans="1:19" s="25" customFormat="1" x14ac:dyDescent="0.2">
      <c r="A515" s="33"/>
      <c r="B515" s="19"/>
      <c r="C515" s="73"/>
      <c r="D515" s="73"/>
      <c r="E515" s="73"/>
      <c r="F515" s="73"/>
      <c r="G515" s="73"/>
      <c r="H515" s="54"/>
      <c r="I515" s="74"/>
      <c r="J515" s="74"/>
      <c r="K515" s="54"/>
      <c r="L515" s="54"/>
      <c r="M515" s="54"/>
      <c r="N515" s="54"/>
      <c r="O515" s="54"/>
      <c r="P515" s="54"/>
      <c r="Q515" s="54"/>
      <c r="R515" s="35"/>
      <c r="S515" s="106"/>
    </row>
    <row r="516" spans="1:19" s="25" customFormat="1" x14ac:dyDescent="0.2">
      <c r="A516" s="33"/>
      <c r="B516" s="19"/>
      <c r="C516" s="73"/>
      <c r="D516" s="73"/>
      <c r="E516" s="73"/>
      <c r="F516" s="73"/>
      <c r="G516" s="73"/>
      <c r="H516" s="54"/>
      <c r="I516" s="74"/>
      <c r="J516" s="74"/>
      <c r="K516" s="54"/>
      <c r="L516" s="54"/>
      <c r="M516" s="54"/>
      <c r="N516" s="54"/>
      <c r="O516" s="54"/>
      <c r="P516" s="54"/>
      <c r="Q516" s="54"/>
      <c r="R516" s="35"/>
      <c r="S516" s="106"/>
    </row>
    <row r="517" spans="1:19" s="25" customFormat="1" x14ac:dyDescent="0.2">
      <c r="A517" s="33"/>
      <c r="B517" s="19"/>
      <c r="C517" s="73"/>
      <c r="D517" s="73"/>
      <c r="E517" s="73"/>
      <c r="F517" s="73"/>
      <c r="G517" s="73"/>
      <c r="H517" s="54"/>
      <c r="I517" s="74"/>
      <c r="J517" s="74"/>
      <c r="K517" s="54"/>
      <c r="L517" s="54"/>
      <c r="M517" s="54"/>
      <c r="N517" s="54"/>
      <c r="O517" s="54"/>
      <c r="P517" s="54"/>
      <c r="Q517" s="54"/>
      <c r="R517" s="35"/>
      <c r="S517" s="106"/>
    </row>
    <row r="518" spans="1:19" s="25" customFormat="1" x14ac:dyDescent="0.2">
      <c r="A518" s="33"/>
      <c r="B518" s="19"/>
      <c r="C518" s="73"/>
      <c r="D518" s="73"/>
      <c r="E518" s="73"/>
      <c r="F518" s="73"/>
      <c r="G518" s="73"/>
      <c r="H518" s="54"/>
      <c r="I518" s="74"/>
      <c r="J518" s="74"/>
      <c r="K518" s="54"/>
      <c r="L518" s="54"/>
      <c r="M518" s="54"/>
      <c r="N518" s="54"/>
      <c r="O518" s="54"/>
      <c r="P518" s="54"/>
      <c r="Q518" s="54"/>
      <c r="R518" s="35"/>
      <c r="S518" s="106"/>
    </row>
    <row r="519" spans="1:19" s="25" customFormat="1" x14ac:dyDescent="0.2">
      <c r="A519" s="33"/>
      <c r="B519" s="19"/>
      <c r="C519" s="73"/>
      <c r="D519" s="73"/>
      <c r="E519" s="73"/>
      <c r="F519" s="73"/>
      <c r="G519" s="73"/>
      <c r="H519" s="54"/>
      <c r="I519" s="74"/>
      <c r="J519" s="74"/>
      <c r="K519" s="54"/>
      <c r="L519" s="54"/>
      <c r="M519" s="54"/>
      <c r="N519" s="54"/>
      <c r="O519" s="54"/>
      <c r="P519" s="54"/>
      <c r="Q519" s="54"/>
      <c r="R519" s="35"/>
      <c r="S519" s="106"/>
    </row>
    <row r="520" spans="1:19" s="25" customFormat="1" x14ac:dyDescent="0.2">
      <c r="A520" s="33"/>
      <c r="B520" s="19"/>
      <c r="C520" s="73"/>
      <c r="D520" s="73"/>
      <c r="E520" s="73"/>
      <c r="F520" s="73"/>
      <c r="G520" s="73"/>
      <c r="H520" s="54"/>
      <c r="I520" s="74"/>
      <c r="J520" s="74"/>
      <c r="K520" s="54"/>
      <c r="L520" s="54"/>
      <c r="M520" s="54"/>
      <c r="N520" s="54"/>
      <c r="O520" s="54"/>
      <c r="P520" s="54"/>
      <c r="Q520" s="54"/>
      <c r="R520" s="35"/>
      <c r="S520" s="106"/>
    </row>
    <row r="521" spans="1:19" s="25" customFormat="1" x14ac:dyDescent="0.2">
      <c r="A521" s="33"/>
      <c r="B521" s="19"/>
      <c r="C521" s="73"/>
      <c r="D521" s="73"/>
      <c r="E521" s="73"/>
      <c r="F521" s="73"/>
      <c r="G521" s="73"/>
      <c r="H521" s="54"/>
      <c r="I521" s="74"/>
      <c r="J521" s="74"/>
      <c r="K521" s="54"/>
      <c r="L521" s="54"/>
      <c r="M521" s="54"/>
      <c r="N521" s="54"/>
      <c r="O521" s="54"/>
      <c r="P521" s="54"/>
      <c r="Q521" s="54"/>
      <c r="R521" s="35"/>
      <c r="S521" s="106"/>
    </row>
    <row r="522" spans="1:19" s="25" customFormat="1" x14ac:dyDescent="0.2">
      <c r="A522" s="33"/>
      <c r="B522" s="19"/>
      <c r="C522" s="73"/>
      <c r="D522" s="73"/>
      <c r="E522" s="73"/>
      <c r="F522" s="73"/>
      <c r="G522" s="73"/>
      <c r="H522" s="54"/>
      <c r="I522" s="74"/>
      <c r="J522" s="74"/>
      <c r="K522" s="54"/>
      <c r="L522" s="54"/>
      <c r="M522" s="54"/>
      <c r="N522" s="54"/>
      <c r="O522" s="54"/>
      <c r="P522" s="54"/>
      <c r="Q522" s="54"/>
      <c r="R522" s="35"/>
      <c r="S522" s="106"/>
    </row>
    <row r="523" spans="1:19" s="25" customFormat="1" x14ac:dyDescent="0.2">
      <c r="A523" s="33"/>
      <c r="B523" s="19"/>
      <c r="C523" s="73"/>
      <c r="D523" s="73"/>
      <c r="E523" s="73"/>
      <c r="F523" s="73"/>
      <c r="G523" s="73"/>
      <c r="H523" s="54"/>
      <c r="I523" s="74"/>
      <c r="J523" s="74"/>
      <c r="K523" s="54"/>
      <c r="L523" s="54"/>
      <c r="M523" s="54"/>
      <c r="N523" s="54"/>
      <c r="O523" s="54"/>
      <c r="P523" s="54"/>
      <c r="Q523" s="54"/>
      <c r="R523" s="35"/>
      <c r="S523" s="106"/>
    </row>
    <row r="524" spans="1:19" s="25" customFormat="1" x14ac:dyDescent="0.2">
      <c r="A524" s="33"/>
      <c r="B524" s="19"/>
      <c r="C524" s="73"/>
      <c r="D524" s="73"/>
      <c r="E524" s="73"/>
      <c r="F524" s="73"/>
      <c r="G524" s="73"/>
      <c r="H524" s="54"/>
      <c r="I524" s="74"/>
      <c r="J524" s="74"/>
      <c r="K524" s="54"/>
      <c r="L524" s="54"/>
      <c r="M524" s="54"/>
      <c r="N524" s="54"/>
      <c r="O524" s="54"/>
      <c r="P524" s="54"/>
      <c r="Q524" s="54"/>
      <c r="R524" s="35"/>
      <c r="S524" s="106"/>
    </row>
    <row r="525" spans="1:19" s="25" customFormat="1" x14ac:dyDescent="0.2">
      <c r="A525" s="33"/>
      <c r="B525" s="19"/>
      <c r="C525" s="73"/>
      <c r="D525" s="73"/>
      <c r="E525" s="73"/>
      <c r="F525" s="73"/>
      <c r="G525" s="73"/>
      <c r="H525" s="54"/>
      <c r="I525" s="74"/>
      <c r="J525" s="74"/>
      <c r="K525" s="54"/>
      <c r="L525" s="54"/>
      <c r="M525" s="54"/>
      <c r="N525" s="54"/>
      <c r="O525" s="54"/>
      <c r="P525" s="54"/>
      <c r="Q525" s="54"/>
      <c r="R525" s="35"/>
      <c r="S525" s="106"/>
    </row>
    <row r="526" spans="1:19" s="25" customFormat="1" x14ac:dyDescent="0.2">
      <c r="A526" s="33"/>
      <c r="B526" s="19"/>
      <c r="C526" s="73"/>
      <c r="D526" s="73"/>
      <c r="E526" s="73"/>
      <c r="F526" s="73"/>
      <c r="G526" s="73"/>
      <c r="H526" s="54"/>
      <c r="I526" s="74"/>
      <c r="J526" s="74"/>
      <c r="K526" s="54"/>
      <c r="L526" s="54"/>
      <c r="M526" s="54"/>
      <c r="N526" s="54"/>
      <c r="O526" s="54"/>
      <c r="P526" s="54"/>
      <c r="Q526" s="54"/>
      <c r="R526" s="35"/>
      <c r="S526" s="106"/>
    </row>
    <row r="527" spans="1:19" s="25" customFormat="1" x14ac:dyDescent="0.2">
      <c r="A527" s="33"/>
      <c r="B527" s="19"/>
      <c r="C527" s="73"/>
      <c r="D527" s="73"/>
      <c r="E527" s="73"/>
      <c r="F527" s="73"/>
      <c r="G527" s="73"/>
      <c r="H527" s="54"/>
      <c r="I527" s="74"/>
      <c r="J527" s="74"/>
      <c r="K527" s="54"/>
      <c r="L527" s="54"/>
      <c r="M527" s="54"/>
      <c r="N527" s="54"/>
      <c r="O527" s="54"/>
      <c r="P527" s="54"/>
      <c r="Q527" s="54"/>
      <c r="R527" s="35"/>
      <c r="S527" s="106"/>
    </row>
    <row r="528" spans="1:19" s="25" customFormat="1" x14ac:dyDescent="0.2">
      <c r="A528" s="33"/>
      <c r="B528" s="19"/>
      <c r="C528" s="73"/>
      <c r="D528" s="73"/>
      <c r="E528" s="73"/>
      <c r="F528" s="73"/>
      <c r="G528" s="73"/>
      <c r="H528" s="54"/>
      <c r="I528" s="74"/>
      <c r="J528" s="74"/>
      <c r="K528" s="54"/>
      <c r="L528" s="54"/>
      <c r="M528" s="54"/>
      <c r="N528" s="54"/>
      <c r="O528" s="54"/>
      <c r="P528" s="54"/>
      <c r="Q528" s="54"/>
      <c r="R528" s="35"/>
      <c r="S528" s="106"/>
    </row>
    <row r="529" spans="1:19" s="25" customFormat="1" x14ac:dyDescent="0.2">
      <c r="A529" s="33"/>
      <c r="B529" s="19"/>
      <c r="C529" s="73"/>
      <c r="D529" s="73"/>
      <c r="E529" s="73"/>
      <c r="F529" s="73"/>
      <c r="G529" s="73"/>
      <c r="H529" s="54"/>
      <c r="I529" s="74"/>
      <c r="J529" s="74"/>
      <c r="K529" s="54"/>
      <c r="L529" s="54"/>
      <c r="M529" s="54"/>
      <c r="N529" s="54"/>
      <c r="O529" s="54"/>
      <c r="P529" s="54"/>
      <c r="Q529" s="54"/>
      <c r="R529" s="35"/>
      <c r="S529" s="106"/>
    </row>
    <row r="530" spans="1:19" s="25" customFormat="1" x14ac:dyDescent="0.2">
      <c r="A530" s="33"/>
      <c r="B530" s="19"/>
      <c r="C530" s="73"/>
      <c r="D530" s="73"/>
      <c r="E530" s="73"/>
      <c r="F530" s="73"/>
      <c r="G530" s="73"/>
      <c r="H530" s="54"/>
      <c r="I530" s="74"/>
      <c r="J530" s="74"/>
      <c r="K530" s="54"/>
      <c r="L530" s="54"/>
      <c r="M530" s="54"/>
      <c r="N530" s="54"/>
      <c r="O530" s="54"/>
      <c r="P530" s="54"/>
      <c r="Q530" s="54"/>
      <c r="R530" s="35"/>
      <c r="S530" s="106"/>
    </row>
    <row r="531" spans="1:19" s="25" customFormat="1" x14ac:dyDescent="0.2">
      <c r="A531" s="33"/>
      <c r="B531" s="19"/>
      <c r="C531" s="73"/>
      <c r="D531" s="73"/>
      <c r="E531" s="73"/>
      <c r="F531" s="73"/>
      <c r="G531" s="73"/>
      <c r="H531" s="54"/>
      <c r="I531" s="74"/>
      <c r="J531" s="74"/>
      <c r="K531" s="54"/>
      <c r="L531" s="54"/>
      <c r="M531" s="54"/>
      <c r="N531" s="54"/>
      <c r="O531" s="54"/>
      <c r="P531" s="54"/>
      <c r="Q531" s="54"/>
      <c r="R531" s="35"/>
      <c r="S531" s="106"/>
    </row>
    <row r="532" spans="1:19" s="25" customFormat="1" x14ac:dyDescent="0.2">
      <c r="A532" s="33"/>
      <c r="B532" s="19"/>
      <c r="C532" s="73"/>
      <c r="D532" s="73"/>
      <c r="E532" s="73"/>
      <c r="F532" s="73"/>
      <c r="G532" s="73"/>
      <c r="H532" s="54"/>
      <c r="I532" s="74"/>
      <c r="J532" s="74"/>
      <c r="K532" s="54"/>
      <c r="L532" s="54"/>
      <c r="M532" s="54"/>
      <c r="N532" s="54"/>
      <c r="O532" s="54"/>
      <c r="P532" s="54"/>
      <c r="Q532" s="54"/>
      <c r="R532" s="35"/>
      <c r="S532" s="106"/>
    </row>
    <row r="533" spans="1:19" s="25" customFormat="1" x14ac:dyDescent="0.2">
      <c r="A533" s="33"/>
      <c r="B533" s="19"/>
      <c r="C533" s="73"/>
      <c r="D533" s="73"/>
      <c r="E533" s="73"/>
      <c r="F533" s="73"/>
      <c r="G533" s="73"/>
      <c r="H533" s="54"/>
      <c r="I533" s="74"/>
      <c r="J533" s="74"/>
      <c r="K533" s="54"/>
      <c r="L533" s="54"/>
      <c r="M533" s="54"/>
      <c r="N533" s="54"/>
      <c r="O533" s="54"/>
      <c r="P533" s="54"/>
      <c r="Q533" s="54"/>
      <c r="R533" s="35"/>
      <c r="S533" s="106"/>
    </row>
    <row r="534" spans="1:19" s="25" customFormat="1" x14ac:dyDescent="0.2">
      <c r="A534" s="33"/>
      <c r="B534" s="19"/>
      <c r="C534" s="73"/>
      <c r="D534" s="73"/>
      <c r="E534" s="73"/>
      <c r="F534" s="73"/>
      <c r="G534" s="73"/>
      <c r="H534" s="54"/>
      <c r="I534" s="74"/>
      <c r="J534" s="74"/>
      <c r="K534" s="54"/>
      <c r="L534" s="54"/>
      <c r="M534" s="54"/>
      <c r="N534" s="54"/>
      <c r="O534" s="54"/>
      <c r="P534" s="54"/>
      <c r="Q534" s="54"/>
      <c r="R534" s="35"/>
      <c r="S534" s="106"/>
    </row>
    <row r="535" spans="1:19" s="25" customFormat="1" x14ac:dyDescent="0.2">
      <c r="A535" s="33"/>
      <c r="B535" s="19"/>
      <c r="C535" s="73"/>
      <c r="D535" s="73"/>
      <c r="E535" s="73"/>
      <c r="F535" s="73"/>
      <c r="G535" s="73"/>
      <c r="H535" s="54"/>
      <c r="I535" s="74"/>
      <c r="J535" s="74"/>
      <c r="K535" s="54"/>
      <c r="L535" s="54"/>
      <c r="M535" s="54"/>
      <c r="N535" s="54"/>
      <c r="O535" s="54"/>
      <c r="P535" s="54"/>
      <c r="Q535" s="54"/>
      <c r="R535" s="35"/>
      <c r="S535" s="106"/>
    </row>
    <row r="536" spans="1:19" s="25" customFormat="1" x14ac:dyDescent="0.2">
      <c r="A536" s="33"/>
      <c r="B536" s="19"/>
      <c r="C536" s="73"/>
      <c r="D536" s="73"/>
      <c r="E536" s="73"/>
      <c r="F536" s="73"/>
      <c r="G536" s="73"/>
      <c r="H536" s="54"/>
      <c r="I536" s="74"/>
      <c r="J536" s="74"/>
      <c r="K536" s="54"/>
      <c r="L536" s="54"/>
      <c r="M536" s="54"/>
      <c r="N536" s="54"/>
      <c r="O536" s="54"/>
      <c r="P536" s="54"/>
      <c r="Q536" s="54"/>
      <c r="R536" s="35"/>
      <c r="S536" s="106"/>
    </row>
    <row r="537" spans="1:19" s="25" customFormat="1" x14ac:dyDescent="0.2">
      <c r="A537" s="33"/>
      <c r="B537" s="19"/>
      <c r="C537" s="73"/>
      <c r="D537" s="73"/>
      <c r="E537" s="73"/>
      <c r="F537" s="73"/>
      <c r="G537" s="73"/>
      <c r="H537" s="54"/>
      <c r="I537" s="74"/>
      <c r="J537" s="74"/>
      <c r="K537" s="54"/>
      <c r="L537" s="54"/>
      <c r="M537" s="54"/>
      <c r="N537" s="54"/>
      <c r="O537" s="54"/>
      <c r="P537" s="54"/>
      <c r="Q537" s="54"/>
      <c r="R537" s="35"/>
      <c r="S537" s="106"/>
    </row>
    <row r="538" spans="1:19" s="25" customFormat="1" x14ac:dyDescent="0.2">
      <c r="A538" s="33"/>
      <c r="B538" s="19"/>
      <c r="C538" s="73"/>
      <c r="D538" s="73"/>
      <c r="E538" s="73"/>
      <c r="F538" s="73"/>
      <c r="G538" s="73"/>
      <c r="H538" s="54"/>
      <c r="I538" s="74"/>
      <c r="J538" s="74"/>
      <c r="K538" s="54"/>
      <c r="L538" s="54"/>
      <c r="M538" s="54"/>
      <c r="N538" s="54"/>
      <c r="O538" s="54"/>
      <c r="P538" s="54"/>
      <c r="Q538" s="54"/>
      <c r="R538" s="35"/>
      <c r="S538" s="106"/>
    </row>
    <row r="539" spans="1:19" s="25" customFormat="1" x14ac:dyDescent="0.2">
      <c r="A539" s="33"/>
      <c r="B539" s="19"/>
      <c r="C539" s="73"/>
      <c r="D539" s="73"/>
      <c r="E539" s="73"/>
      <c r="F539" s="73"/>
      <c r="G539" s="73"/>
      <c r="H539" s="54"/>
      <c r="I539" s="74"/>
      <c r="J539" s="74"/>
      <c r="K539" s="54"/>
      <c r="L539" s="54"/>
      <c r="M539" s="54"/>
      <c r="N539" s="54"/>
      <c r="O539" s="54"/>
      <c r="P539" s="54"/>
      <c r="Q539" s="54"/>
      <c r="R539" s="35"/>
      <c r="S539" s="106"/>
    </row>
    <row r="540" spans="1:19" s="25" customFormat="1" x14ac:dyDescent="0.2">
      <c r="A540" s="33"/>
      <c r="B540" s="19"/>
      <c r="C540" s="73"/>
      <c r="D540" s="73"/>
      <c r="E540" s="73"/>
      <c r="F540" s="73"/>
      <c r="G540" s="73"/>
      <c r="H540" s="54"/>
      <c r="I540" s="74"/>
      <c r="J540" s="74"/>
      <c r="K540" s="54"/>
      <c r="L540" s="54"/>
      <c r="M540" s="54"/>
      <c r="N540" s="54"/>
      <c r="O540" s="54"/>
      <c r="P540" s="54"/>
      <c r="Q540" s="54"/>
      <c r="R540" s="35"/>
      <c r="S540" s="106"/>
    </row>
    <row r="541" spans="1:19" s="25" customFormat="1" x14ac:dyDescent="0.2">
      <c r="A541" s="33"/>
      <c r="B541" s="19"/>
      <c r="C541" s="73"/>
      <c r="D541" s="73"/>
      <c r="E541" s="73"/>
      <c r="F541" s="73"/>
      <c r="G541" s="73"/>
      <c r="H541" s="54"/>
      <c r="I541" s="74"/>
      <c r="J541" s="74"/>
      <c r="K541" s="54"/>
      <c r="L541" s="54"/>
      <c r="M541" s="54"/>
      <c r="N541" s="54"/>
      <c r="O541" s="54"/>
      <c r="P541" s="54"/>
      <c r="Q541" s="54"/>
      <c r="R541" s="35"/>
      <c r="S541" s="106"/>
    </row>
    <row r="542" spans="1:19" s="25" customFormat="1" x14ac:dyDescent="0.2">
      <c r="A542" s="33"/>
      <c r="B542" s="19"/>
      <c r="C542" s="73"/>
      <c r="D542" s="73"/>
      <c r="E542" s="73"/>
      <c r="F542" s="73"/>
      <c r="G542" s="73"/>
      <c r="H542" s="54"/>
      <c r="I542" s="74"/>
      <c r="J542" s="74"/>
      <c r="K542" s="54"/>
      <c r="L542" s="54"/>
      <c r="M542" s="54"/>
      <c r="N542" s="54"/>
      <c r="O542" s="54"/>
      <c r="P542" s="54"/>
      <c r="Q542" s="54"/>
      <c r="R542" s="35"/>
      <c r="S542" s="106"/>
    </row>
    <row r="543" spans="1:19" s="25" customFormat="1" x14ac:dyDescent="0.2">
      <c r="A543" s="33"/>
      <c r="B543" s="19"/>
      <c r="C543" s="73"/>
      <c r="D543" s="73"/>
      <c r="E543" s="73"/>
      <c r="F543" s="73"/>
      <c r="G543" s="73"/>
      <c r="H543" s="54"/>
      <c r="I543" s="74"/>
      <c r="J543" s="74"/>
      <c r="K543" s="54"/>
      <c r="L543" s="54"/>
      <c r="M543" s="54"/>
      <c r="N543" s="54"/>
      <c r="O543" s="54"/>
      <c r="P543" s="54"/>
      <c r="Q543" s="54"/>
      <c r="R543" s="35"/>
      <c r="S543" s="106"/>
    </row>
    <row r="544" spans="1:19" s="25" customFormat="1" x14ac:dyDescent="0.2">
      <c r="A544" s="33"/>
      <c r="B544" s="19"/>
      <c r="C544" s="73"/>
      <c r="D544" s="73"/>
      <c r="E544" s="73"/>
      <c r="F544" s="73"/>
      <c r="G544" s="73"/>
      <c r="H544" s="54"/>
      <c r="I544" s="74"/>
      <c r="J544" s="74"/>
      <c r="K544" s="54"/>
      <c r="L544" s="54"/>
      <c r="M544" s="54"/>
      <c r="N544" s="54"/>
      <c r="O544" s="54"/>
      <c r="P544" s="54"/>
      <c r="Q544" s="54"/>
      <c r="R544" s="35"/>
      <c r="S544" s="106"/>
    </row>
    <row r="545" spans="1:19" s="25" customFormat="1" x14ac:dyDescent="0.2">
      <c r="A545" s="33"/>
      <c r="B545" s="19"/>
      <c r="C545" s="73"/>
      <c r="D545" s="73"/>
      <c r="E545" s="73"/>
      <c r="F545" s="73"/>
      <c r="G545" s="73"/>
      <c r="H545" s="54"/>
      <c r="I545" s="74"/>
      <c r="J545" s="74"/>
      <c r="K545" s="54"/>
      <c r="L545" s="54"/>
      <c r="M545" s="54"/>
      <c r="N545" s="54"/>
      <c r="O545" s="54"/>
      <c r="P545" s="54"/>
      <c r="Q545" s="54"/>
      <c r="R545" s="35"/>
      <c r="S545" s="106"/>
    </row>
    <row r="546" spans="1:19" s="25" customFormat="1" x14ac:dyDescent="0.2">
      <c r="A546" s="33"/>
      <c r="B546" s="19"/>
      <c r="C546" s="73"/>
      <c r="D546" s="73"/>
      <c r="E546" s="73"/>
      <c r="F546" s="73"/>
      <c r="G546" s="73"/>
      <c r="H546" s="54"/>
      <c r="I546" s="74"/>
      <c r="J546" s="74"/>
      <c r="K546" s="54"/>
      <c r="L546" s="54"/>
      <c r="M546" s="54"/>
      <c r="N546" s="54"/>
      <c r="O546" s="54"/>
      <c r="P546" s="54"/>
      <c r="Q546" s="54"/>
      <c r="R546" s="35"/>
      <c r="S546" s="106"/>
    </row>
    <row r="547" spans="1:19" s="25" customFormat="1" x14ac:dyDescent="0.2">
      <c r="A547" s="33"/>
      <c r="B547" s="19"/>
      <c r="C547" s="73"/>
      <c r="D547" s="73"/>
      <c r="E547" s="73"/>
      <c r="F547" s="73"/>
      <c r="G547" s="73"/>
      <c r="H547" s="54"/>
      <c r="I547" s="74"/>
      <c r="J547" s="74"/>
      <c r="K547" s="54"/>
      <c r="L547" s="54"/>
      <c r="M547" s="54"/>
      <c r="N547" s="54"/>
      <c r="O547" s="54"/>
      <c r="P547" s="54"/>
      <c r="Q547" s="54"/>
      <c r="R547" s="35"/>
      <c r="S547" s="106"/>
    </row>
    <row r="548" spans="1:19" s="25" customFormat="1" x14ac:dyDescent="0.2">
      <c r="A548" s="33"/>
      <c r="B548" s="19"/>
      <c r="C548" s="73"/>
      <c r="D548" s="73"/>
      <c r="E548" s="73"/>
      <c r="F548" s="73"/>
      <c r="G548" s="73"/>
      <c r="H548" s="54"/>
      <c r="I548" s="74"/>
      <c r="J548" s="74"/>
      <c r="K548" s="54"/>
      <c r="L548" s="54"/>
      <c r="M548" s="54"/>
      <c r="N548" s="54"/>
      <c r="O548" s="54"/>
      <c r="P548" s="54"/>
      <c r="Q548" s="54"/>
      <c r="R548" s="35"/>
      <c r="S548" s="106"/>
    </row>
    <row r="549" spans="1:19" s="25" customFormat="1" x14ac:dyDescent="0.2">
      <c r="A549" s="33"/>
      <c r="B549" s="19"/>
      <c r="C549" s="73"/>
      <c r="D549" s="73"/>
      <c r="E549" s="73"/>
      <c r="F549" s="73"/>
      <c r="G549" s="73"/>
      <c r="H549" s="54"/>
      <c r="I549" s="74"/>
      <c r="J549" s="74"/>
      <c r="K549" s="54"/>
      <c r="L549" s="54"/>
      <c r="M549" s="54"/>
      <c r="N549" s="54"/>
      <c r="O549" s="54"/>
      <c r="P549" s="54"/>
      <c r="Q549" s="54"/>
      <c r="R549" s="35"/>
      <c r="S549" s="106"/>
    </row>
    <row r="550" spans="1:19" s="25" customFormat="1" x14ac:dyDescent="0.2">
      <c r="A550" s="33"/>
      <c r="B550" s="19"/>
      <c r="C550" s="73"/>
      <c r="D550" s="73"/>
      <c r="E550" s="73"/>
      <c r="F550" s="73"/>
      <c r="G550" s="73"/>
      <c r="H550" s="54"/>
      <c r="I550" s="74"/>
      <c r="J550" s="74"/>
      <c r="K550" s="54"/>
      <c r="L550" s="54"/>
      <c r="M550" s="54"/>
      <c r="N550" s="54"/>
      <c r="O550" s="54"/>
      <c r="P550" s="54"/>
      <c r="Q550" s="54"/>
      <c r="R550" s="35"/>
      <c r="S550" s="106"/>
    </row>
    <row r="551" spans="1:19" s="25" customFormat="1" x14ac:dyDescent="0.2">
      <c r="A551" s="33"/>
      <c r="B551" s="19"/>
      <c r="C551" s="73"/>
      <c r="D551" s="73"/>
      <c r="E551" s="73"/>
      <c r="F551" s="73"/>
      <c r="G551" s="73"/>
      <c r="H551" s="54"/>
      <c r="I551" s="74"/>
      <c r="J551" s="74"/>
      <c r="K551" s="54"/>
      <c r="L551" s="54"/>
      <c r="M551" s="54"/>
      <c r="N551" s="54"/>
      <c r="O551" s="54"/>
      <c r="P551" s="54"/>
      <c r="Q551" s="54"/>
      <c r="R551" s="35"/>
      <c r="S551" s="106"/>
    </row>
    <row r="552" spans="1:19" s="25" customFormat="1" x14ac:dyDescent="0.2">
      <c r="A552" s="33"/>
      <c r="B552" s="19"/>
      <c r="C552" s="73"/>
      <c r="D552" s="73"/>
      <c r="E552" s="73"/>
      <c r="F552" s="73"/>
      <c r="G552" s="73"/>
      <c r="H552" s="54"/>
      <c r="I552" s="74"/>
      <c r="J552" s="74"/>
      <c r="K552" s="54"/>
      <c r="L552" s="54"/>
      <c r="M552" s="54"/>
      <c r="N552" s="54"/>
      <c r="O552" s="54"/>
      <c r="P552" s="54"/>
      <c r="Q552" s="54"/>
      <c r="R552" s="35"/>
      <c r="S552" s="106"/>
    </row>
    <row r="553" spans="1:19" s="25" customFormat="1" x14ac:dyDescent="0.2">
      <c r="A553" s="33"/>
      <c r="B553" s="19"/>
      <c r="C553" s="73"/>
      <c r="D553" s="73"/>
      <c r="E553" s="73"/>
      <c r="F553" s="73"/>
      <c r="G553" s="73"/>
      <c r="H553" s="54"/>
      <c r="I553" s="74"/>
      <c r="J553" s="74"/>
      <c r="K553" s="54"/>
      <c r="L553" s="54"/>
      <c r="M553" s="54"/>
      <c r="N553" s="54"/>
      <c r="O553" s="54"/>
      <c r="P553" s="54"/>
      <c r="Q553" s="54"/>
      <c r="R553" s="35"/>
      <c r="S553" s="106"/>
    </row>
    <row r="554" spans="1:19" s="25" customFormat="1" x14ac:dyDescent="0.2">
      <c r="A554" s="33"/>
      <c r="B554" s="19"/>
      <c r="C554" s="73"/>
      <c r="D554" s="73"/>
      <c r="E554" s="73"/>
      <c r="F554" s="73"/>
      <c r="G554" s="73"/>
      <c r="H554" s="54"/>
      <c r="I554" s="74"/>
      <c r="J554" s="74"/>
      <c r="K554" s="54"/>
      <c r="L554" s="54"/>
      <c r="M554" s="54"/>
      <c r="N554" s="54"/>
      <c r="O554" s="54"/>
      <c r="P554" s="54"/>
      <c r="Q554" s="54"/>
      <c r="R554" s="35"/>
      <c r="S554" s="106"/>
    </row>
    <row r="555" spans="1:19" s="25" customFormat="1" x14ac:dyDescent="0.2">
      <c r="A555" s="33"/>
      <c r="B555" s="19"/>
      <c r="C555" s="73"/>
      <c r="D555" s="73"/>
      <c r="E555" s="73"/>
      <c r="F555" s="73"/>
      <c r="G555" s="73"/>
      <c r="H555" s="54"/>
      <c r="I555" s="74"/>
      <c r="J555" s="74"/>
      <c r="K555" s="54"/>
      <c r="L555" s="54"/>
      <c r="M555" s="54"/>
      <c r="N555" s="54"/>
      <c r="O555" s="54"/>
      <c r="P555" s="54"/>
      <c r="Q555" s="54"/>
      <c r="R555" s="35"/>
      <c r="S555" s="106"/>
    </row>
    <row r="556" spans="1:19" s="25" customFormat="1" x14ac:dyDescent="0.2">
      <c r="A556" s="33"/>
      <c r="B556" s="19"/>
      <c r="C556" s="73"/>
      <c r="D556" s="73"/>
      <c r="E556" s="73"/>
      <c r="F556" s="73"/>
      <c r="G556" s="73"/>
      <c r="H556" s="54"/>
      <c r="I556" s="74"/>
      <c r="J556" s="74"/>
      <c r="K556" s="54"/>
      <c r="L556" s="54"/>
      <c r="M556" s="54"/>
      <c r="N556" s="54"/>
      <c r="O556" s="54"/>
      <c r="P556" s="54"/>
      <c r="Q556" s="54"/>
      <c r="R556" s="35"/>
      <c r="S556" s="106"/>
    </row>
    <row r="557" spans="1:19" s="25" customFormat="1" x14ac:dyDescent="0.2">
      <c r="A557" s="33"/>
      <c r="B557" s="19"/>
      <c r="C557" s="73"/>
      <c r="D557" s="73"/>
      <c r="E557" s="73"/>
      <c r="F557" s="73"/>
      <c r="G557" s="73"/>
      <c r="H557" s="54"/>
      <c r="I557" s="74"/>
      <c r="J557" s="74"/>
      <c r="K557" s="54"/>
      <c r="L557" s="54"/>
      <c r="M557" s="54"/>
      <c r="N557" s="54"/>
      <c r="O557" s="54"/>
      <c r="P557" s="54"/>
      <c r="Q557" s="54"/>
      <c r="R557" s="35"/>
      <c r="S557" s="106"/>
    </row>
    <row r="558" spans="1:19" s="25" customFormat="1" x14ac:dyDescent="0.2">
      <c r="A558" s="33"/>
      <c r="B558" s="19"/>
      <c r="C558" s="73"/>
      <c r="D558" s="73"/>
      <c r="E558" s="73"/>
      <c r="F558" s="73"/>
      <c r="G558" s="73"/>
      <c r="H558" s="54"/>
      <c r="I558" s="74"/>
      <c r="J558" s="74"/>
      <c r="K558" s="54"/>
      <c r="L558" s="54"/>
      <c r="M558" s="54"/>
      <c r="N558" s="54"/>
      <c r="O558" s="54"/>
      <c r="P558" s="54"/>
      <c r="Q558" s="54"/>
      <c r="R558" s="35"/>
      <c r="S558" s="106"/>
    </row>
    <row r="559" spans="1:19" s="25" customFormat="1" x14ac:dyDescent="0.2">
      <c r="A559" s="33"/>
      <c r="B559" s="19"/>
      <c r="C559" s="73"/>
      <c r="D559" s="73"/>
      <c r="E559" s="73"/>
      <c r="F559" s="73"/>
      <c r="G559" s="73"/>
      <c r="H559" s="54"/>
      <c r="I559" s="74"/>
      <c r="J559" s="74"/>
      <c r="K559" s="54"/>
      <c r="L559" s="54"/>
      <c r="M559" s="54"/>
      <c r="N559" s="54"/>
      <c r="O559" s="54"/>
      <c r="P559" s="54"/>
      <c r="Q559" s="54"/>
      <c r="R559" s="35"/>
      <c r="S559" s="106"/>
    </row>
    <row r="560" spans="1:19" s="25" customFormat="1" x14ac:dyDescent="0.2">
      <c r="A560" s="33"/>
      <c r="B560" s="19"/>
      <c r="C560" s="73"/>
      <c r="D560" s="73"/>
      <c r="E560" s="73"/>
      <c r="F560" s="73"/>
      <c r="G560" s="73"/>
      <c r="H560" s="54"/>
      <c r="I560" s="74"/>
      <c r="J560" s="74"/>
      <c r="K560" s="54"/>
      <c r="L560" s="54"/>
      <c r="M560" s="54"/>
      <c r="N560" s="54"/>
      <c r="O560" s="54"/>
      <c r="P560" s="54"/>
      <c r="Q560" s="54"/>
      <c r="R560" s="35"/>
      <c r="S560" s="106"/>
    </row>
    <row r="561" spans="1:19" s="25" customFormat="1" x14ac:dyDescent="0.2">
      <c r="A561" s="33"/>
      <c r="B561" s="19"/>
      <c r="C561" s="73"/>
      <c r="D561" s="73"/>
      <c r="E561" s="73"/>
      <c r="F561" s="73"/>
      <c r="G561" s="73"/>
      <c r="H561" s="54"/>
      <c r="I561" s="74"/>
      <c r="J561" s="74"/>
      <c r="K561" s="54"/>
      <c r="L561" s="54"/>
      <c r="M561" s="54"/>
      <c r="N561" s="54"/>
      <c r="O561" s="54"/>
      <c r="P561" s="54"/>
      <c r="Q561" s="54"/>
      <c r="R561" s="35"/>
      <c r="S561" s="106"/>
    </row>
    <row r="562" spans="1:19" s="25" customFormat="1" x14ac:dyDescent="0.2">
      <c r="A562" s="33"/>
      <c r="B562" s="19"/>
      <c r="C562" s="73"/>
      <c r="D562" s="73"/>
      <c r="E562" s="73"/>
      <c r="F562" s="73"/>
      <c r="G562" s="73"/>
      <c r="H562" s="54"/>
      <c r="I562" s="74"/>
      <c r="J562" s="74"/>
      <c r="K562" s="54"/>
      <c r="L562" s="54"/>
      <c r="M562" s="54"/>
      <c r="N562" s="54"/>
      <c r="O562" s="54"/>
      <c r="P562" s="54"/>
      <c r="Q562" s="54"/>
      <c r="R562" s="35"/>
      <c r="S562" s="106"/>
    </row>
    <row r="563" spans="1:19" s="25" customFormat="1" x14ac:dyDescent="0.2">
      <c r="A563" s="33"/>
      <c r="B563" s="19"/>
      <c r="C563" s="73"/>
      <c r="D563" s="73"/>
      <c r="E563" s="73"/>
      <c r="F563" s="73"/>
      <c r="G563" s="73"/>
      <c r="H563" s="54"/>
      <c r="I563" s="74"/>
      <c r="J563" s="74"/>
      <c r="K563" s="54"/>
      <c r="L563" s="54"/>
      <c r="M563" s="54"/>
      <c r="N563" s="54"/>
      <c r="O563" s="54"/>
      <c r="P563" s="54"/>
      <c r="Q563" s="54"/>
      <c r="R563" s="35"/>
      <c r="S563" s="106"/>
    </row>
    <row r="564" spans="1:19" s="25" customFormat="1" x14ac:dyDescent="0.2">
      <c r="A564" s="33"/>
      <c r="B564" s="19"/>
      <c r="C564" s="73"/>
      <c r="D564" s="73"/>
      <c r="E564" s="73"/>
      <c r="F564" s="73"/>
      <c r="G564" s="73"/>
      <c r="H564" s="54"/>
      <c r="I564" s="74"/>
      <c r="J564" s="74"/>
      <c r="K564" s="54"/>
      <c r="L564" s="54"/>
      <c r="M564" s="54"/>
      <c r="N564" s="54"/>
      <c r="O564" s="54"/>
      <c r="P564" s="54"/>
      <c r="Q564" s="54"/>
      <c r="R564" s="35"/>
      <c r="S564" s="106"/>
    </row>
    <row r="565" spans="1:19" s="25" customFormat="1" x14ac:dyDescent="0.2">
      <c r="A565" s="33"/>
      <c r="B565" s="19"/>
      <c r="C565" s="73"/>
      <c r="D565" s="73"/>
      <c r="E565" s="73"/>
      <c r="F565" s="73"/>
      <c r="G565" s="73"/>
      <c r="H565" s="54"/>
      <c r="I565" s="74"/>
      <c r="J565" s="74"/>
      <c r="K565" s="54"/>
      <c r="L565" s="54"/>
      <c r="M565" s="54"/>
      <c r="N565" s="54"/>
      <c r="O565" s="54"/>
      <c r="P565" s="54"/>
      <c r="Q565" s="54"/>
      <c r="R565" s="35"/>
      <c r="S565" s="106"/>
    </row>
    <row r="566" spans="1:19" s="25" customFormat="1" x14ac:dyDescent="0.2">
      <c r="A566" s="33"/>
      <c r="B566" s="19"/>
      <c r="C566" s="73"/>
      <c r="D566" s="73"/>
      <c r="E566" s="73"/>
      <c r="F566" s="73"/>
      <c r="G566" s="73"/>
      <c r="H566" s="54"/>
      <c r="I566" s="74"/>
      <c r="J566" s="74"/>
      <c r="K566" s="54"/>
      <c r="L566" s="54"/>
      <c r="M566" s="54"/>
      <c r="N566" s="54"/>
      <c r="O566" s="54"/>
      <c r="P566" s="54"/>
      <c r="Q566" s="54"/>
      <c r="R566" s="35"/>
      <c r="S566" s="106"/>
    </row>
    <row r="567" spans="1:19" s="25" customFormat="1" x14ac:dyDescent="0.2">
      <c r="A567" s="33"/>
      <c r="B567" s="19"/>
      <c r="C567" s="73"/>
      <c r="D567" s="73"/>
      <c r="E567" s="73"/>
      <c r="F567" s="73"/>
      <c r="G567" s="73"/>
      <c r="H567" s="54"/>
      <c r="I567" s="74"/>
      <c r="J567" s="74"/>
      <c r="K567" s="54"/>
      <c r="L567" s="54"/>
      <c r="M567" s="54"/>
      <c r="N567" s="54"/>
      <c r="O567" s="54"/>
      <c r="P567" s="54"/>
      <c r="Q567" s="54"/>
      <c r="R567" s="35"/>
      <c r="S567" s="106"/>
    </row>
    <row r="568" spans="1:19" s="25" customFormat="1" x14ac:dyDescent="0.2">
      <c r="A568" s="33"/>
      <c r="B568" s="19"/>
      <c r="C568" s="73"/>
      <c r="D568" s="73"/>
      <c r="E568" s="73"/>
      <c r="F568" s="73"/>
      <c r="G568" s="73"/>
      <c r="H568" s="54"/>
      <c r="I568" s="74"/>
      <c r="J568" s="74"/>
      <c r="K568" s="54"/>
      <c r="L568" s="54"/>
      <c r="M568" s="54"/>
      <c r="N568" s="54"/>
      <c r="O568" s="54"/>
      <c r="P568" s="54"/>
      <c r="Q568" s="54"/>
      <c r="R568" s="35"/>
      <c r="S568" s="106"/>
    </row>
    <row r="569" spans="1:19" s="25" customFormat="1" x14ac:dyDescent="0.2">
      <c r="A569" s="33"/>
      <c r="B569" s="19"/>
      <c r="C569" s="73"/>
      <c r="D569" s="73"/>
      <c r="E569" s="73"/>
      <c r="F569" s="73"/>
      <c r="G569" s="73"/>
      <c r="H569" s="54"/>
      <c r="I569" s="74"/>
      <c r="J569" s="74"/>
      <c r="K569" s="54"/>
      <c r="L569" s="54"/>
      <c r="M569" s="54"/>
      <c r="N569" s="54"/>
      <c r="O569" s="54"/>
      <c r="P569" s="54"/>
      <c r="Q569" s="54"/>
      <c r="R569" s="35"/>
      <c r="S569" s="106"/>
    </row>
    <row r="570" spans="1:19" s="25" customFormat="1" x14ac:dyDescent="0.2">
      <c r="A570" s="33"/>
      <c r="B570" s="19"/>
      <c r="C570" s="73"/>
      <c r="D570" s="73"/>
      <c r="E570" s="73"/>
      <c r="F570" s="73"/>
      <c r="G570" s="73"/>
      <c r="H570" s="54"/>
      <c r="I570" s="74"/>
      <c r="J570" s="74"/>
      <c r="K570" s="54"/>
      <c r="L570" s="54"/>
      <c r="M570" s="54"/>
      <c r="N570" s="54"/>
      <c r="O570" s="54"/>
      <c r="P570" s="54"/>
      <c r="Q570" s="54"/>
      <c r="R570" s="35"/>
      <c r="S570" s="106"/>
    </row>
    <row r="571" spans="1:19" s="25" customFormat="1" x14ac:dyDescent="0.2">
      <c r="A571" s="33"/>
      <c r="B571" s="19"/>
      <c r="C571" s="73"/>
      <c r="D571" s="73"/>
      <c r="E571" s="73"/>
      <c r="F571" s="73"/>
      <c r="G571" s="73"/>
      <c r="H571" s="54"/>
      <c r="I571" s="74"/>
      <c r="J571" s="74"/>
      <c r="K571" s="54"/>
      <c r="L571" s="54"/>
      <c r="M571" s="54"/>
      <c r="N571" s="54"/>
      <c r="O571" s="54"/>
      <c r="P571" s="54"/>
      <c r="Q571" s="54"/>
      <c r="R571" s="35"/>
      <c r="S571" s="106"/>
    </row>
    <row r="572" spans="1:19" s="25" customFormat="1" x14ac:dyDescent="0.2">
      <c r="A572" s="33"/>
      <c r="B572" s="19"/>
      <c r="C572" s="73"/>
      <c r="D572" s="73"/>
      <c r="E572" s="73"/>
      <c r="F572" s="73"/>
      <c r="G572" s="73"/>
      <c r="H572" s="54"/>
      <c r="I572" s="74"/>
      <c r="J572" s="74"/>
      <c r="K572" s="54"/>
      <c r="L572" s="54"/>
      <c r="M572" s="54"/>
      <c r="N572" s="54"/>
      <c r="O572" s="54"/>
      <c r="P572" s="54"/>
      <c r="Q572" s="54"/>
      <c r="R572" s="35"/>
      <c r="S572" s="106"/>
    </row>
    <row r="573" spans="1:19" s="25" customFormat="1" x14ac:dyDescent="0.2">
      <c r="A573" s="33"/>
      <c r="B573" s="19"/>
      <c r="C573" s="73"/>
      <c r="D573" s="73"/>
      <c r="E573" s="73"/>
      <c r="F573" s="73"/>
      <c r="G573" s="73"/>
      <c r="H573" s="54"/>
      <c r="I573" s="74"/>
      <c r="J573" s="74"/>
      <c r="K573" s="54"/>
      <c r="L573" s="54"/>
      <c r="M573" s="54"/>
      <c r="N573" s="54"/>
      <c r="O573" s="54"/>
      <c r="P573" s="54"/>
      <c r="Q573" s="54"/>
      <c r="R573" s="35"/>
      <c r="S573" s="106"/>
    </row>
    <row r="574" spans="1:19" s="25" customFormat="1" x14ac:dyDescent="0.2">
      <c r="A574" s="33"/>
      <c r="B574" s="19"/>
      <c r="C574" s="73"/>
      <c r="D574" s="73"/>
      <c r="E574" s="73"/>
      <c r="F574" s="73"/>
      <c r="G574" s="73"/>
      <c r="H574" s="54"/>
      <c r="I574" s="74"/>
      <c r="J574" s="74"/>
      <c r="K574" s="54"/>
      <c r="L574" s="54"/>
      <c r="M574" s="54"/>
      <c r="N574" s="54"/>
      <c r="O574" s="54"/>
      <c r="P574" s="54"/>
      <c r="Q574" s="54"/>
      <c r="R574" s="35"/>
      <c r="S574" s="106"/>
    </row>
    <row r="575" spans="1:19" s="25" customFormat="1" x14ac:dyDescent="0.2">
      <c r="A575" s="33"/>
      <c r="B575" s="19"/>
      <c r="C575" s="73"/>
      <c r="D575" s="73"/>
      <c r="E575" s="73"/>
      <c r="F575" s="73"/>
      <c r="G575" s="73"/>
      <c r="H575" s="54"/>
      <c r="I575" s="74"/>
      <c r="J575" s="74"/>
      <c r="K575" s="54"/>
      <c r="L575" s="54"/>
      <c r="M575" s="54"/>
      <c r="N575" s="54"/>
      <c r="O575" s="54"/>
      <c r="P575" s="54"/>
      <c r="Q575" s="54"/>
      <c r="R575" s="35"/>
      <c r="S575" s="106"/>
    </row>
    <row r="576" spans="1:19" s="25" customFormat="1" x14ac:dyDescent="0.2">
      <c r="A576" s="33"/>
      <c r="B576" s="19"/>
      <c r="C576" s="73"/>
      <c r="D576" s="73"/>
      <c r="E576" s="73"/>
      <c r="F576" s="73"/>
      <c r="G576" s="73"/>
      <c r="H576" s="54"/>
      <c r="I576" s="74"/>
      <c r="J576" s="74"/>
      <c r="K576" s="54"/>
      <c r="L576" s="54"/>
      <c r="M576" s="54"/>
      <c r="N576" s="54"/>
      <c r="O576" s="54"/>
      <c r="P576" s="54"/>
      <c r="Q576" s="54"/>
      <c r="R576" s="35"/>
      <c r="S576" s="106"/>
    </row>
    <row r="577" spans="1:19" s="25" customFormat="1" x14ac:dyDescent="0.2">
      <c r="A577" s="33"/>
      <c r="B577" s="19"/>
      <c r="C577" s="73"/>
      <c r="D577" s="73"/>
      <c r="E577" s="73"/>
      <c r="F577" s="73"/>
      <c r="G577" s="73"/>
      <c r="H577" s="54"/>
      <c r="I577" s="74"/>
      <c r="J577" s="74"/>
      <c r="K577" s="54"/>
      <c r="L577" s="54"/>
      <c r="M577" s="54"/>
      <c r="N577" s="54"/>
      <c r="O577" s="54"/>
      <c r="P577" s="54"/>
      <c r="Q577" s="54"/>
      <c r="R577" s="35"/>
      <c r="S577" s="106"/>
    </row>
    <row r="578" spans="1:19" s="25" customFormat="1" x14ac:dyDescent="0.2">
      <c r="A578" s="33"/>
      <c r="B578" s="19"/>
      <c r="C578" s="73"/>
      <c r="D578" s="73"/>
      <c r="E578" s="73"/>
      <c r="F578" s="73"/>
      <c r="G578" s="73"/>
      <c r="H578" s="54"/>
      <c r="I578" s="74"/>
      <c r="J578" s="74"/>
      <c r="K578" s="54"/>
      <c r="L578" s="54"/>
      <c r="M578" s="54"/>
      <c r="N578" s="54"/>
      <c r="O578" s="54"/>
      <c r="P578" s="54"/>
      <c r="Q578" s="54"/>
      <c r="R578" s="35"/>
      <c r="S578" s="106"/>
    </row>
    <row r="579" spans="1:19" s="25" customFormat="1" x14ac:dyDescent="0.2">
      <c r="A579" s="33"/>
      <c r="B579" s="19"/>
      <c r="C579" s="73"/>
      <c r="D579" s="73"/>
      <c r="E579" s="73"/>
      <c r="F579" s="73"/>
      <c r="G579" s="73"/>
      <c r="H579" s="54"/>
      <c r="I579" s="74"/>
      <c r="J579" s="74"/>
      <c r="K579" s="54"/>
      <c r="L579" s="54"/>
      <c r="M579" s="54"/>
      <c r="N579" s="54"/>
      <c r="O579" s="54"/>
      <c r="P579" s="54"/>
      <c r="Q579" s="54"/>
      <c r="R579" s="35"/>
      <c r="S579" s="106"/>
    </row>
    <row r="580" spans="1:19" s="25" customFormat="1" x14ac:dyDescent="0.2">
      <c r="A580" s="33"/>
      <c r="B580" s="19"/>
      <c r="C580" s="73"/>
      <c r="D580" s="73"/>
      <c r="E580" s="73"/>
      <c r="F580" s="73"/>
      <c r="G580" s="73"/>
      <c r="H580" s="54"/>
      <c r="I580" s="74"/>
      <c r="J580" s="74"/>
      <c r="K580" s="54"/>
      <c r="L580" s="54"/>
      <c r="M580" s="54"/>
      <c r="N580" s="54"/>
      <c r="O580" s="54"/>
      <c r="P580" s="54"/>
      <c r="Q580" s="54"/>
      <c r="R580" s="35"/>
      <c r="S580" s="106"/>
    </row>
    <row r="581" spans="1:19" s="25" customFormat="1" x14ac:dyDescent="0.2">
      <c r="A581" s="33"/>
      <c r="B581" s="19"/>
      <c r="C581" s="73"/>
      <c r="D581" s="73"/>
      <c r="E581" s="73"/>
      <c r="F581" s="73"/>
      <c r="G581" s="73"/>
      <c r="H581" s="54"/>
      <c r="I581" s="74"/>
      <c r="J581" s="74"/>
      <c r="K581" s="54"/>
      <c r="L581" s="54"/>
      <c r="M581" s="54"/>
      <c r="N581" s="54"/>
      <c r="O581" s="54"/>
      <c r="P581" s="54"/>
      <c r="Q581" s="54"/>
      <c r="R581" s="35"/>
      <c r="S581" s="106"/>
    </row>
    <row r="582" spans="1:19" s="25" customFormat="1" x14ac:dyDescent="0.2">
      <c r="A582" s="33"/>
      <c r="B582" s="19"/>
      <c r="C582" s="73"/>
      <c r="D582" s="73"/>
      <c r="E582" s="73"/>
      <c r="F582" s="73"/>
      <c r="G582" s="73"/>
      <c r="H582" s="54"/>
      <c r="I582" s="74"/>
      <c r="J582" s="74"/>
      <c r="K582" s="54"/>
      <c r="L582" s="54"/>
      <c r="M582" s="54"/>
      <c r="N582" s="54"/>
      <c r="O582" s="54"/>
      <c r="P582" s="54"/>
      <c r="Q582" s="54"/>
      <c r="R582" s="35"/>
      <c r="S582" s="106"/>
    </row>
    <row r="583" spans="1:19" s="25" customFormat="1" x14ac:dyDescent="0.2">
      <c r="A583" s="33"/>
      <c r="B583" s="19"/>
      <c r="C583" s="73"/>
      <c r="D583" s="73"/>
      <c r="E583" s="73"/>
      <c r="F583" s="73"/>
      <c r="G583" s="73"/>
      <c r="H583" s="54"/>
      <c r="I583" s="74"/>
      <c r="J583" s="74"/>
      <c r="K583" s="54"/>
      <c r="L583" s="54"/>
      <c r="M583" s="54"/>
      <c r="N583" s="54"/>
      <c r="O583" s="54"/>
      <c r="P583" s="54"/>
      <c r="Q583" s="54"/>
      <c r="R583" s="35"/>
      <c r="S583" s="106"/>
    </row>
    <row r="584" spans="1:19" s="25" customFormat="1" x14ac:dyDescent="0.2">
      <c r="A584" s="33"/>
      <c r="B584" s="19"/>
      <c r="C584" s="73"/>
      <c r="D584" s="73"/>
      <c r="E584" s="73"/>
      <c r="F584" s="73"/>
      <c r="G584" s="73"/>
      <c r="H584" s="54"/>
      <c r="I584" s="74"/>
      <c r="J584" s="74"/>
      <c r="K584" s="54"/>
      <c r="L584" s="54"/>
      <c r="M584" s="54"/>
      <c r="N584" s="54"/>
      <c r="O584" s="54"/>
      <c r="P584" s="54"/>
      <c r="Q584" s="54"/>
      <c r="R584" s="35"/>
      <c r="S584" s="106"/>
    </row>
    <row r="585" spans="1:19" s="25" customFormat="1" x14ac:dyDescent="0.2">
      <c r="A585" s="33"/>
      <c r="B585" s="19"/>
      <c r="C585" s="73"/>
      <c r="D585" s="73"/>
      <c r="E585" s="73"/>
      <c r="F585" s="73"/>
      <c r="G585" s="73"/>
      <c r="H585" s="54"/>
      <c r="I585" s="74"/>
      <c r="J585" s="74"/>
      <c r="K585" s="54"/>
      <c r="L585" s="54"/>
      <c r="M585" s="54"/>
      <c r="N585" s="54"/>
      <c r="O585" s="54"/>
      <c r="P585" s="54"/>
      <c r="Q585" s="54"/>
      <c r="R585" s="35"/>
      <c r="S585" s="106"/>
    </row>
    <row r="586" spans="1:19" s="25" customFormat="1" x14ac:dyDescent="0.2">
      <c r="A586" s="33"/>
      <c r="B586" s="19"/>
      <c r="C586" s="73"/>
      <c r="D586" s="73"/>
      <c r="E586" s="73"/>
      <c r="F586" s="73"/>
      <c r="G586" s="73"/>
      <c r="H586" s="54"/>
      <c r="I586" s="74"/>
      <c r="J586" s="74"/>
      <c r="K586" s="54"/>
      <c r="L586" s="54"/>
      <c r="M586" s="54"/>
      <c r="N586" s="54"/>
      <c r="O586" s="54"/>
      <c r="P586" s="54"/>
      <c r="Q586" s="54"/>
      <c r="R586" s="35"/>
      <c r="S586" s="106"/>
    </row>
    <row r="587" spans="1:19" s="25" customFormat="1" x14ac:dyDescent="0.2">
      <c r="A587" s="33"/>
      <c r="B587" s="19"/>
      <c r="C587" s="73"/>
      <c r="D587" s="73"/>
      <c r="E587" s="73"/>
      <c r="F587" s="73"/>
      <c r="G587" s="73"/>
      <c r="H587" s="54"/>
      <c r="I587" s="74"/>
      <c r="J587" s="74"/>
      <c r="K587" s="54"/>
      <c r="L587" s="54"/>
      <c r="M587" s="54"/>
      <c r="N587" s="54"/>
      <c r="O587" s="54"/>
      <c r="P587" s="54"/>
      <c r="Q587" s="54"/>
      <c r="R587" s="35"/>
      <c r="S587" s="106"/>
    </row>
    <row r="588" spans="1:19" s="25" customFormat="1" x14ac:dyDescent="0.2">
      <c r="A588" s="33"/>
      <c r="B588" s="19"/>
      <c r="C588" s="73"/>
      <c r="D588" s="73"/>
      <c r="E588" s="73"/>
      <c r="F588" s="73"/>
      <c r="G588" s="73"/>
      <c r="H588" s="54"/>
      <c r="I588" s="74"/>
      <c r="J588" s="74"/>
      <c r="K588" s="54"/>
      <c r="L588" s="54"/>
      <c r="M588" s="54"/>
      <c r="N588" s="54"/>
      <c r="O588" s="54"/>
      <c r="P588" s="54"/>
      <c r="Q588" s="54"/>
      <c r="R588" s="35"/>
      <c r="S588" s="106"/>
    </row>
    <row r="589" spans="1:19" s="25" customFormat="1" x14ac:dyDescent="0.2">
      <c r="A589" s="33"/>
      <c r="B589" s="19"/>
      <c r="C589" s="73"/>
      <c r="D589" s="73"/>
      <c r="E589" s="73"/>
      <c r="F589" s="73"/>
      <c r="G589" s="73"/>
      <c r="H589" s="54"/>
      <c r="I589" s="74"/>
      <c r="J589" s="74"/>
      <c r="K589" s="54"/>
      <c r="L589" s="54"/>
      <c r="M589" s="54"/>
      <c r="N589" s="54"/>
      <c r="O589" s="54"/>
      <c r="P589" s="54"/>
      <c r="Q589" s="54"/>
      <c r="R589" s="35"/>
      <c r="S589" s="106"/>
    </row>
    <row r="590" spans="1:19" s="25" customFormat="1" x14ac:dyDescent="0.2">
      <c r="A590" s="33"/>
      <c r="B590" s="19"/>
      <c r="C590" s="73"/>
      <c r="D590" s="73"/>
      <c r="E590" s="73"/>
      <c r="F590" s="73"/>
      <c r="G590" s="73"/>
      <c r="H590" s="54"/>
      <c r="I590" s="74"/>
      <c r="J590" s="74"/>
      <c r="K590" s="54"/>
      <c r="L590" s="54"/>
      <c r="M590" s="54"/>
      <c r="N590" s="54"/>
      <c r="O590" s="54"/>
      <c r="P590" s="54"/>
      <c r="Q590" s="54"/>
      <c r="R590" s="35"/>
      <c r="S590" s="106"/>
    </row>
    <row r="591" spans="1:19" s="25" customFormat="1" x14ac:dyDescent="0.2">
      <c r="A591" s="33"/>
      <c r="B591" s="19"/>
      <c r="C591" s="73"/>
      <c r="D591" s="73"/>
      <c r="E591" s="73"/>
      <c r="F591" s="73"/>
      <c r="G591" s="73"/>
      <c r="H591" s="54"/>
      <c r="I591" s="74"/>
      <c r="J591" s="74"/>
      <c r="K591" s="54"/>
      <c r="L591" s="54"/>
      <c r="M591" s="54"/>
      <c r="N591" s="54"/>
      <c r="O591" s="54"/>
      <c r="P591" s="54"/>
      <c r="Q591" s="54"/>
      <c r="R591" s="35"/>
      <c r="S591" s="106"/>
    </row>
    <row r="592" spans="1:19" s="25" customFormat="1" x14ac:dyDescent="0.2">
      <c r="A592" s="33"/>
      <c r="B592" s="19"/>
      <c r="C592" s="73"/>
      <c r="D592" s="73"/>
      <c r="E592" s="73"/>
      <c r="F592" s="73"/>
      <c r="G592" s="73"/>
      <c r="H592" s="54"/>
      <c r="I592" s="74"/>
      <c r="J592" s="74"/>
      <c r="K592" s="54"/>
      <c r="L592" s="54"/>
      <c r="M592" s="54"/>
      <c r="N592" s="54"/>
      <c r="O592" s="54"/>
      <c r="P592" s="54"/>
      <c r="Q592" s="54"/>
      <c r="R592" s="35"/>
      <c r="S592" s="106"/>
    </row>
    <row r="593" spans="1:19" s="25" customFormat="1" x14ac:dyDescent="0.2">
      <c r="A593" s="33"/>
      <c r="B593" s="19"/>
      <c r="C593" s="73"/>
      <c r="D593" s="73"/>
      <c r="E593" s="73"/>
      <c r="F593" s="73"/>
      <c r="G593" s="73"/>
      <c r="H593" s="54"/>
      <c r="I593" s="74"/>
      <c r="J593" s="74"/>
      <c r="K593" s="54"/>
      <c r="L593" s="54"/>
      <c r="M593" s="54"/>
      <c r="N593" s="54"/>
      <c r="O593" s="54"/>
      <c r="P593" s="54"/>
      <c r="Q593" s="54"/>
      <c r="R593" s="35"/>
      <c r="S593" s="106"/>
    </row>
    <row r="594" spans="1:19" s="25" customFormat="1" x14ac:dyDescent="0.2">
      <c r="A594" s="33"/>
      <c r="B594" s="19"/>
      <c r="C594" s="73"/>
      <c r="D594" s="73"/>
      <c r="E594" s="73"/>
      <c r="F594" s="73"/>
      <c r="G594" s="73"/>
      <c r="H594" s="54"/>
      <c r="I594" s="74"/>
      <c r="J594" s="74"/>
      <c r="K594" s="54"/>
      <c r="L594" s="54"/>
      <c r="M594" s="54"/>
      <c r="N594" s="54"/>
      <c r="O594" s="54"/>
      <c r="P594" s="54"/>
      <c r="Q594" s="54"/>
      <c r="R594" s="35"/>
      <c r="S594" s="106"/>
    </row>
    <row r="595" spans="1:19" s="25" customFormat="1" x14ac:dyDescent="0.2">
      <c r="A595" s="33"/>
      <c r="B595" s="19"/>
      <c r="C595" s="73"/>
      <c r="D595" s="73"/>
      <c r="E595" s="73"/>
      <c r="F595" s="73"/>
      <c r="G595" s="73"/>
      <c r="H595" s="54"/>
      <c r="I595" s="74"/>
      <c r="J595" s="74"/>
      <c r="K595" s="54"/>
      <c r="L595" s="54"/>
      <c r="M595" s="54"/>
      <c r="N595" s="54"/>
      <c r="O595" s="54"/>
      <c r="P595" s="54"/>
      <c r="Q595" s="54"/>
      <c r="R595" s="35"/>
      <c r="S595" s="106"/>
    </row>
    <row r="596" spans="1:19" s="25" customFormat="1" x14ac:dyDescent="0.2">
      <c r="A596" s="33"/>
      <c r="B596" s="19"/>
      <c r="C596" s="73"/>
      <c r="D596" s="73"/>
      <c r="E596" s="73"/>
      <c r="F596" s="73"/>
      <c r="G596" s="73"/>
      <c r="H596" s="54"/>
      <c r="I596" s="74"/>
      <c r="J596" s="74"/>
      <c r="K596" s="54"/>
      <c r="L596" s="54"/>
      <c r="M596" s="54"/>
      <c r="N596" s="54"/>
      <c r="O596" s="54"/>
      <c r="P596" s="54"/>
      <c r="Q596" s="54"/>
      <c r="R596" s="35"/>
      <c r="S596" s="106"/>
    </row>
    <row r="597" spans="1:19" s="25" customFormat="1" x14ac:dyDescent="0.2">
      <c r="A597" s="33"/>
      <c r="B597" s="19"/>
      <c r="C597" s="73"/>
      <c r="D597" s="73"/>
      <c r="E597" s="73"/>
      <c r="F597" s="73"/>
      <c r="G597" s="73"/>
      <c r="H597" s="54"/>
      <c r="I597" s="74"/>
      <c r="J597" s="74"/>
      <c r="K597" s="54"/>
      <c r="L597" s="54"/>
      <c r="M597" s="54"/>
      <c r="N597" s="54"/>
      <c r="O597" s="54"/>
      <c r="P597" s="54"/>
      <c r="Q597" s="54"/>
      <c r="R597" s="35"/>
      <c r="S597" s="106"/>
    </row>
    <row r="598" spans="1:19" s="25" customFormat="1" x14ac:dyDescent="0.2">
      <c r="A598" s="33"/>
      <c r="B598" s="19"/>
      <c r="C598" s="73"/>
      <c r="D598" s="73"/>
      <c r="E598" s="73"/>
      <c r="F598" s="73"/>
      <c r="G598" s="73"/>
      <c r="H598" s="54"/>
      <c r="I598" s="74"/>
      <c r="J598" s="74"/>
      <c r="K598" s="54"/>
      <c r="L598" s="54"/>
      <c r="M598" s="54"/>
      <c r="N598" s="54"/>
      <c r="O598" s="54"/>
      <c r="P598" s="54"/>
      <c r="Q598" s="54"/>
      <c r="R598" s="35"/>
      <c r="S598" s="106"/>
    </row>
    <row r="599" spans="1:19" s="25" customFormat="1" x14ac:dyDescent="0.2">
      <c r="A599" s="33"/>
      <c r="B599" s="19"/>
      <c r="C599" s="73"/>
      <c r="D599" s="73"/>
      <c r="E599" s="73"/>
      <c r="F599" s="73"/>
      <c r="G599" s="73"/>
      <c r="H599" s="54"/>
      <c r="I599" s="74"/>
      <c r="J599" s="74"/>
      <c r="K599" s="54"/>
      <c r="L599" s="54"/>
      <c r="M599" s="54"/>
      <c r="N599" s="54"/>
      <c r="O599" s="54"/>
      <c r="P599" s="54"/>
      <c r="Q599" s="54"/>
      <c r="R599" s="35"/>
      <c r="S599" s="106"/>
    </row>
    <row r="600" spans="1:19" s="25" customFormat="1" x14ac:dyDescent="0.2">
      <c r="A600" s="33"/>
      <c r="B600" s="19"/>
      <c r="C600" s="73"/>
      <c r="D600" s="73"/>
      <c r="E600" s="73"/>
      <c r="F600" s="73"/>
      <c r="G600" s="73"/>
      <c r="H600" s="54"/>
      <c r="I600" s="74"/>
      <c r="J600" s="74"/>
      <c r="K600" s="54"/>
      <c r="L600" s="54"/>
      <c r="M600" s="54"/>
      <c r="N600" s="54"/>
      <c r="O600" s="54"/>
      <c r="P600" s="54"/>
      <c r="Q600" s="54"/>
      <c r="R600" s="35"/>
      <c r="S600" s="106"/>
    </row>
    <row r="601" spans="1:19" s="25" customFormat="1" x14ac:dyDescent="0.2">
      <c r="A601" s="33"/>
      <c r="B601" s="19"/>
      <c r="C601" s="73"/>
      <c r="D601" s="73"/>
      <c r="E601" s="73"/>
      <c r="F601" s="73"/>
      <c r="G601" s="73"/>
      <c r="H601" s="54"/>
      <c r="I601" s="74"/>
      <c r="J601" s="74"/>
      <c r="K601" s="54"/>
      <c r="L601" s="54"/>
      <c r="M601" s="54"/>
      <c r="N601" s="54"/>
      <c r="O601" s="54"/>
      <c r="P601" s="54"/>
      <c r="Q601" s="54"/>
      <c r="R601" s="35"/>
      <c r="S601" s="106"/>
    </row>
    <row r="602" spans="1:19" s="25" customFormat="1" x14ac:dyDescent="0.2">
      <c r="A602" s="33"/>
      <c r="B602" s="19"/>
      <c r="C602" s="73"/>
      <c r="D602" s="73"/>
      <c r="E602" s="73"/>
      <c r="F602" s="73"/>
      <c r="G602" s="73"/>
      <c r="H602" s="54"/>
      <c r="I602" s="74"/>
      <c r="J602" s="74"/>
      <c r="K602" s="54"/>
      <c r="L602" s="54"/>
      <c r="M602" s="54"/>
      <c r="N602" s="54"/>
      <c r="O602" s="54"/>
      <c r="P602" s="54"/>
      <c r="Q602" s="54"/>
      <c r="R602" s="35"/>
      <c r="S602" s="106"/>
    </row>
    <row r="603" spans="1:19" s="25" customFormat="1" x14ac:dyDescent="0.2">
      <c r="A603" s="33"/>
      <c r="B603" s="19"/>
      <c r="C603" s="73"/>
      <c r="D603" s="73"/>
      <c r="E603" s="73"/>
      <c r="F603" s="73"/>
      <c r="G603" s="73"/>
      <c r="H603" s="54"/>
      <c r="I603" s="74"/>
      <c r="J603" s="74"/>
      <c r="K603" s="54"/>
      <c r="L603" s="54"/>
      <c r="M603" s="54"/>
      <c r="N603" s="54"/>
      <c r="O603" s="54"/>
      <c r="P603" s="54"/>
      <c r="Q603" s="54"/>
      <c r="R603" s="35"/>
      <c r="S603" s="106"/>
    </row>
    <row r="604" spans="1:19" s="25" customFormat="1" x14ac:dyDescent="0.2">
      <c r="A604" s="33"/>
      <c r="B604" s="19"/>
      <c r="C604" s="73"/>
      <c r="D604" s="73"/>
      <c r="E604" s="73"/>
      <c r="F604" s="73"/>
      <c r="G604" s="73"/>
      <c r="H604" s="54"/>
      <c r="I604" s="74"/>
      <c r="J604" s="74"/>
      <c r="K604" s="54"/>
      <c r="L604" s="54"/>
      <c r="M604" s="54"/>
      <c r="N604" s="54"/>
      <c r="O604" s="54"/>
      <c r="P604" s="54"/>
      <c r="Q604" s="54"/>
      <c r="R604" s="35"/>
      <c r="S604" s="106"/>
    </row>
    <row r="605" spans="1:19" s="25" customFormat="1" x14ac:dyDescent="0.2">
      <c r="A605" s="33"/>
      <c r="B605" s="19"/>
      <c r="C605" s="73"/>
      <c r="D605" s="73"/>
      <c r="E605" s="73"/>
      <c r="F605" s="73"/>
      <c r="G605" s="73"/>
      <c r="H605" s="54"/>
      <c r="I605" s="74"/>
      <c r="J605" s="74"/>
      <c r="K605" s="54"/>
      <c r="L605" s="54"/>
      <c r="M605" s="54"/>
      <c r="N605" s="54"/>
      <c r="O605" s="54"/>
      <c r="P605" s="54"/>
      <c r="Q605" s="54"/>
      <c r="R605" s="35"/>
      <c r="S605" s="106"/>
    </row>
    <row r="606" spans="1:19" s="25" customFormat="1" x14ac:dyDescent="0.2">
      <c r="A606" s="33"/>
      <c r="B606" s="19"/>
      <c r="C606" s="73"/>
      <c r="D606" s="73"/>
      <c r="E606" s="73"/>
      <c r="F606" s="73"/>
      <c r="G606" s="73"/>
      <c r="H606" s="54"/>
      <c r="I606" s="74"/>
      <c r="J606" s="74"/>
      <c r="K606" s="54"/>
      <c r="L606" s="54"/>
      <c r="M606" s="54"/>
      <c r="N606" s="54"/>
      <c r="O606" s="54"/>
      <c r="P606" s="54"/>
      <c r="Q606" s="54"/>
      <c r="R606" s="35"/>
      <c r="S606" s="106"/>
    </row>
    <row r="607" spans="1:19" s="25" customFormat="1" x14ac:dyDescent="0.2">
      <c r="A607" s="33"/>
      <c r="B607" s="19"/>
      <c r="C607" s="73"/>
      <c r="D607" s="73"/>
      <c r="E607" s="73"/>
      <c r="F607" s="73"/>
      <c r="G607" s="73"/>
      <c r="H607" s="54"/>
      <c r="I607" s="74"/>
      <c r="J607" s="74"/>
      <c r="K607" s="54"/>
      <c r="L607" s="54"/>
      <c r="M607" s="54"/>
      <c r="N607" s="54"/>
      <c r="O607" s="54"/>
      <c r="P607" s="54"/>
      <c r="Q607" s="54"/>
      <c r="R607" s="35"/>
      <c r="S607" s="106"/>
    </row>
    <row r="608" spans="1:19" s="25" customFormat="1" x14ac:dyDescent="0.2">
      <c r="A608" s="33"/>
      <c r="B608" s="19"/>
      <c r="C608" s="73"/>
      <c r="D608" s="73"/>
      <c r="E608" s="73"/>
      <c r="F608" s="73"/>
      <c r="G608" s="73"/>
      <c r="H608" s="54"/>
      <c r="I608" s="74"/>
      <c r="J608" s="74"/>
      <c r="K608" s="54"/>
      <c r="L608" s="54"/>
      <c r="M608" s="54"/>
      <c r="N608" s="54"/>
      <c r="O608" s="54"/>
      <c r="P608" s="54"/>
      <c r="Q608" s="54"/>
      <c r="R608" s="35"/>
      <c r="S608" s="106"/>
    </row>
    <row r="609" spans="1:19" s="25" customFormat="1" x14ac:dyDescent="0.2">
      <c r="A609" s="33"/>
      <c r="B609" s="19"/>
      <c r="C609" s="73"/>
      <c r="D609" s="73"/>
      <c r="E609" s="73"/>
      <c r="F609" s="73"/>
      <c r="G609" s="73"/>
      <c r="H609" s="54"/>
      <c r="I609" s="74"/>
      <c r="J609" s="74"/>
      <c r="K609" s="54"/>
      <c r="L609" s="54"/>
      <c r="M609" s="54"/>
      <c r="N609" s="54"/>
      <c r="O609" s="54"/>
      <c r="P609" s="54"/>
      <c r="Q609" s="54"/>
      <c r="R609" s="35"/>
      <c r="S609" s="106"/>
    </row>
    <row r="610" spans="1:19" s="25" customFormat="1" x14ac:dyDescent="0.2">
      <c r="A610" s="33"/>
      <c r="B610" s="19"/>
      <c r="C610" s="73"/>
      <c r="D610" s="73"/>
      <c r="E610" s="73"/>
      <c r="F610" s="73"/>
      <c r="G610" s="73"/>
      <c r="H610" s="54"/>
      <c r="I610" s="74"/>
      <c r="J610" s="74"/>
      <c r="K610" s="54"/>
      <c r="L610" s="54"/>
      <c r="M610" s="54"/>
      <c r="N610" s="54"/>
      <c r="O610" s="54"/>
      <c r="P610" s="54"/>
      <c r="Q610" s="54"/>
      <c r="R610" s="35"/>
      <c r="S610" s="106"/>
    </row>
    <row r="611" spans="1:19" s="25" customFormat="1" x14ac:dyDescent="0.2">
      <c r="A611" s="33"/>
      <c r="B611" s="19"/>
      <c r="C611" s="73"/>
      <c r="D611" s="73"/>
      <c r="E611" s="73"/>
      <c r="F611" s="73"/>
      <c r="G611" s="73"/>
      <c r="H611" s="54"/>
      <c r="I611" s="74"/>
      <c r="J611" s="74"/>
      <c r="K611" s="54"/>
      <c r="L611" s="54"/>
      <c r="M611" s="54"/>
      <c r="N611" s="54"/>
      <c r="O611" s="54"/>
      <c r="P611" s="54"/>
      <c r="Q611" s="54"/>
      <c r="R611" s="35"/>
      <c r="S611" s="106"/>
    </row>
    <row r="612" spans="1:19" s="25" customFormat="1" x14ac:dyDescent="0.2">
      <c r="A612" s="33"/>
      <c r="B612" s="19"/>
      <c r="C612" s="73"/>
      <c r="D612" s="73"/>
      <c r="E612" s="73"/>
      <c r="F612" s="73"/>
      <c r="G612" s="73"/>
      <c r="H612" s="54"/>
      <c r="I612" s="74"/>
      <c r="J612" s="74"/>
      <c r="K612" s="54"/>
      <c r="L612" s="54"/>
      <c r="M612" s="54"/>
      <c r="N612" s="54"/>
      <c r="O612" s="54"/>
      <c r="P612" s="54"/>
      <c r="Q612" s="54"/>
      <c r="R612" s="35"/>
      <c r="S612" s="106"/>
    </row>
    <row r="613" spans="1:19" s="25" customFormat="1" x14ac:dyDescent="0.2">
      <c r="A613" s="33"/>
      <c r="B613" s="19"/>
      <c r="C613" s="73"/>
      <c r="D613" s="73"/>
      <c r="E613" s="73"/>
      <c r="F613" s="73"/>
      <c r="G613" s="73"/>
      <c r="H613" s="54"/>
      <c r="I613" s="74"/>
      <c r="J613" s="74"/>
      <c r="K613" s="54"/>
      <c r="L613" s="54"/>
      <c r="M613" s="54"/>
      <c r="N613" s="54"/>
      <c r="O613" s="54"/>
      <c r="P613" s="54"/>
      <c r="Q613" s="54"/>
      <c r="R613" s="35"/>
      <c r="S613" s="106"/>
    </row>
    <row r="614" spans="1:19" s="25" customFormat="1" x14ac:dyDescent="0.2">
      <c r="A614" s="33"/>
      <c r="B614" s="19"/>
      <c r="C614" s="73"/>
      <c r="D614" s="73"/>
      <c r="E614" s="73"/>
      <c r="F614" s="73"/>
      <c r="G614" s="73"/>
      <c r="H614" s="54"/>
      <c r="I614" s="74"/>
      <c r="J614" s="74"/>
      <c r="K614" s="54"/>
      <c r="L614" s="54"/>
      <c r="M614" s="54"/>
      <c r="N614" s="54"/>
      <c r="O614" s="54"/>
      <c r="P614" s="54"/>
      <c r="Q614" s="54"/>
      <c r="R614" s="35"/>
      <c r="S614" s="106"/>
    </row>
    <row r="615" spans="1:19" s="25" customFormat="1" x14ac:dyDescent="0.2">
      <c r="A615" s="33"/>
      <c r="B615" s="19"/>
      <c r="C615" s="73"/>
      <c r="D615" s="73"/>
      <c r="E615" s="73"/>
      <c r="F615" s="73"/>
      <c r="G615" s="73"/>
      <c r="H615" s="54"/>
      <c r="I615" s="74"/>
      <c r="J615" s="74"/>
      <c r="K615" s="54"/>
      <c r="L615" s="54"/>
      <c r="M615" s="54"/>
      <c r="N615" s="54"/>
      <c r="O615" s="54"/>
      <c r="P615" s="54"/>
      <c r="Q615" s="54"/>
      <c r="R615" s="35"/>
      <c r="S615" s="106"/>
    </row>
    <row r="616" spans="1:19" s="25" customFormat="1" x14ac:dyDescent="0.2">
      <c r="A616" s="33"/>
      <c r="B616" s="19"/>
      <c r="C616" s="73"/>
      <c r="D616" s="73"/>
      <c r="E616" s="73"/>
      <c r="F616" s="73"/>
      <c r="G616" s="73"/>
      <c r="H616" s="54"/>
      <c r="I616" s="74"/>
      <c r="J616" s="74"/>
      <c r="K616" s="54"/>
      <c r="L616" s="54"/>
      <c r="M616" s="54"/>
      <c r="N616" s="54"/>
      <c r="O616" s="54"/>
      <c r="P616" s="54"/>
      <c r="Q616" s="54"/>
      <c r="R616" s="35"/>
      <c r="S616" s="106"/>
    </row>
    <row r="617" spans="1:19" s="25" customFormat="1" x14ac:dyDescent="0.2">
      <c r="A617" s="33"/>
      <c r="B617" s="19"/>
      <c r="C617" s="73"/>
      <c r="D617" s="73"/>
      <c r="E617" s="73"/>
      <c r="F617" s="73"/>
      <c r="G617" s="73"/>
      <c r="H617" s="54"/>
      <c r="I617" s="74"/>
      <c r="J617" s="74"/>
      <c r="K617" s="54"/>
      <c r="L617" s="54"/>
      <c r="M617" s="54"/>
      <c r="N617" s="54"/>
      <c r="O617" s="54"/>
      <c r="P617" s="54"/>
      <c r="Q617" s="54"/>
      <c r="R617" s="35"/>
      <c r="S617" s="106"/>
    </row>
    <row r="618" spans="1:19" s="25" customFormat="1" x14ac:dyDescent="0.2">
      <c r="A618" s="33"/>
      <c r="B618" s="19"/>
      <c r="C618" s="73"/>
      <c r="D618" s="73"/>
      <c r="E618" s="73"/>
      <c r="F618" s="73"/>
      <c r="G618" s="73"/>
      <c r="H618" s="54"/>
      <c r="I618" s="74"/>
      <c r="J618" s="74"/>
      <c r="K618" s="54"/>
      <c r="L618" s="54"/>
      <c r="M618" s="54"/>
      <c r="N618" s="54"/>
      <c r="O618" s="54"/>
      <c r="P618" s="54"/>
      <c r="Q618" s="54"/>
      <c r="R618" s="35"/>
      <c r="S618" s="106"/>
    </row>
    <row r="619" spans="1:19" s="25" customFormat="1" x14ac:dyDescent="0.2">
      <c r="A619" s="33"/>
      <c r="B619" s="19"/>
      <c r="C619" s="73"/>
      <c r="D619" s="73"/>
      <c r="E619" s="73"/>
      <c r="F619" s="73"/>
      <c r="G619" s="73"/>
      <c r="H619" s="54"/>
      <c r="I619" s="74"/>
      <c r="J619" s="74"/>
      <c r="K619" s="54"/>
      <c r="L619" s="54"/>
      <c r="M619" s="54"/>
      <c r="N619" s="54"/>
      <c r="O619" s="54"/>
      <c r="P619" s="54"/>
      <c r="Q619" s="54"/>
      <c r="R619" s="35"/>
      <c r="S619" s="106"/>
    </row>
    <row r="620" spans="1:19" s="25" customFormat="1" x14ac:dyDescent="0.2">
      <c r="A620" s="33"/>
      <c r="B620" s="19"/>
      <c r="C620" s="73"/>
      <c r="D620" s="73"/>
      <c r="E620" s="73"/>
      <c r="F620" s="73"/>
      <c r="G620" s="73"/>
      <c r="H620" s="54"/>
      <c r="I620" s="74"/>
      <c r="J620" s="74"/>
      <c r="K620" s="54"/>
      <c r="L620" s="54"/>
      <c r="M620" s="54"/>
      <c r="N620" s="54"/>
      <c r="O620" s="54"/>
      <c r="P620" s="54"/>
      <c r="Q620" s="54"/>
      <c r="R620" s="35"/>
      <c r="S620" s="106"/>
    </row>
    <row r="621" spans="1:19" s="25" customFormat="1" x14ac:dyDescent="0.2">
      <c r="A621" s="33"/>
      <c r="B621" s="19"/>
      <c r="C621" s="73"/>
      <c r="D621" s="73"/>
      <c r="E621" s="73"/>
      <c r="F621" s="73"/>
      <c r="G621" s="73"/>
      <c r="H621" s="54"/>
      <c r="I621" s="74"/>
      <c r="J621" s="74"/>
      <c r="K621" s="54"/>
      <c r="L621" s="54"/>
      <c r="M621" s="54"/>
      <c r="N621" s="54"/>
      <c r="O621" s="54"/>
      <c r="P621" s="54"/>
      <c r="Q621" s="54"/>
      <c r="R621" s="35"/>
      <c r="S621" s="106"/>
    </row>
    <row r="622" spans="1:19" s="25" customFormat="1" x14ac:dyDescent="0.2">
      <c r="A622" s="33"/>
      <c r="B622" s="19"/>
      <c r="C622" s="73"/>
      <c r="D622" s="73"/>
      <c r="E622" s="73"/>
      <c r="F622" s="73"/>
      <c r="G622" s="73"/>
      <c r="H622" s="54"/>
      <c r="I622" s="74"/>
      <c r="J622" s="74"/>
      <c r="K622" s="54"/>
      <c r="L622" s="54"/>
      <c r="M622" s="54"/>
      <c r="N622" s="54"/>
      <c r="O622" s="54"/>
      <c r="P622" s="54"/>
      <c r="Q622" s="54"/>
      <c r="R622" s="35"/>
      <c r="S622" s="106"/>
    </row>
    <row r="623" spans="1:19" s="25" customFormat="1" x14ac:dyDescent="0.2">
      <c r="A623" s="33"/>
      <c r="B623" s="19"/>
      <c r="C623" s="73"/>
      <c r="D623" s="73"/>
      <c r="E623" s="73"/>
      <c r="F623" s="73"/>
      <c r="G623" s="73"/>
      <c r="H623" s="54"/>
      <c r="I623" s="74"/>
      <c r="J623" s="74"/>
      <c r="K623" s="54"/>
      <c r="L623" s="54"/>
      <c r="M623" s="54"/>
      <c r="N623" s="54"/>
      <c r="O623" s="54"/>
      <c r="P623" s="54"/>
      <c r="Q623" s="54"/>
      <c r="R623" s="35"/>
      <c r="S623" s="106"/>
    </row>
    <row r="624" spans="1:19" s="25" customFormat="1" x14ac:dyDescent="0.2">
      <c r="A624" s="33"/>
      <c r="B624" s="19"/>
      <c r="C624" s="73"/>
      <c r="D624" s="73"/>
      <c r="E624" s="73"/>
      <c r="F624" s="73"/>
      <c r="G624" s="73"/>
      <c r="H624" s="54"/>
      <c r="I624" s="74"/>
      <c r="J624" s="74"/>
      <c r="K624" s="54"/>
      <c r="L624" s="54"/>
      <c r="M624" s="54"/>
      <c r="N624" s="54"/>
      <c r="O624" s="54"/>
      <c r="P624" s="54"/>
      <c r="Q624" s="54"/>
      <c r="R624" s="35"/>
      <c r="S624" s="106"/>
    </row>
    <row r="625" spans="1:19" s="25" customFormat="1" x14ac:dyDescent="0.2">
      <c r="A625" s="33"/>
      <c r="B625" s="19"/>
      <c r="C625" s="73"/>
      <c r="D625" s="73"/>
      <c r="E625" s="73"/>
      <c r="F625" s="73"/>
      <c r="G625" s="73"/>
      <c r="H625" s="54"/>
      <c r="I625" s="74"/>
      <c r="J625" s="74"/>
      <c r="K625" s="54"/>
      <c r="L625" s="54"/>
      <c r="M625" s="54"/>
      <c r="N625" s="54"/>
      <c r="O625" s="54"/>
      <c r="P625" s="54"/>
      <c r="Q625" s="54"/>
      <c r="R625" s="35"/>
      <c r="S625" s="106"/>
    </row>
    <row r="626" spans="1:19" s="25" customFormat="1" x14ac:dyDescent="0.2">
      <c r="A626" s="33"/>
      <c r="B626" s="19"/>
      <c r="C626" s="73"/>
      <c r="D626" s="73"/>
      <c r="E626" s="73"/>
      <c r="F626" s="73"/>
      <c r="G626" s="73"/>
      <c r="H626" s="54"/>
      <c r="I626" s="74"/>
      <c r="J626" s="74"/>
      <c r="K626" s="54"/>
      <c r="L626" s="54"/>
      <c r="M626" s="54"/>
      <c r="N626" s="54"/>
      <c r="O626" s="54"/>
      <c r="P626" s="54"/>
      <c r="Q626" s="54"/>
      <c r="R626" s="35"/>
      <c r="S626" s="106"/>
    </row>
    <row r="627" spans="1:19" s="25" customFormat="1" x14ac:dyDescent="0.2">
      <c r="A627" s="33"/>
      <c r="B627" s="19"/>
      <c r="C627" s="73"/>
      <c r="D627" s="73"/>
      <c r="E627" s="73"/>
      <c r="F627" s="73"/>
      <c r="G627" s="73"/>
      <c r="H627" s="54"/>
      <c r="I627" s="74"/>
      <c r="J627" s="74"/>
      <c r="K627" s="54"/>
      <c r="L627" s="54"/>
      <c r="M627" s="54"/>
      <c r="N627" s="54"/>
      <c r="O627" s="54"/>
      <c r="P627" s="54"/>
      <c r="Q627" s="54"/>
      <c r="R627" s="35"/>
      <c r="S627" s="106"/>
    </row>
    <row r="628" spans="1:19" s="25" customFormat="1" x14ac:dyDescent="0.2">
      <c r="A628" s="33"/>
      <c r="B628" s="19"/>
      <c r="C628" s="73"/>
      <c r="D628" s="73"/>
      <c r="E628" s="73"/>
      <c r="F628" s="73"/>
      <c r="G628" s="73"/>
      <c r="H628" s="54"/>
      <c r="I628" s="74"/>
      <c r="J628" s="74"/>
      <c r="K628" s="54"/>
      <c r="L628" s="54"/>
      <c r="M628" s="54"/>
      <c r="N628" s="54"/>
      <c r="O628" s="54"/>
      <c r="P628" s="54"/>
      <c r="Q628" s="54"/>
      <c r="R628" s="35"/>
      <c r="S628" s="106"/>
    </row>
    <row r="629" spans="1:19" s="25" customFormat="1" x14ac:dyDescent="0.2">
      <c r="A629" s="33"/>
      <c r="B629" s="19"/>
      <c r="C629" s="73"/>
      <c r="D629" s="73"/>
      <c r="E629" s="73"/>
      <c r="F629" s="73"/>
      <c r="G629" s="73"/>
      <c r="H629" s="54"/>
      <c r="I629" s="74"/>
      <c r="J629" s="74"/>
      <c r="K629" s="54"/>
      <c r="L629" s="54"/>
      <c r="M629" s="54"/>
      <c r="N629" s="54"/>
      <c r="O629" s="54"/>
      <c r="P629" s="54"/>
      <c r="Q629" s="54"/>
      <c r="R629" s="35"/>
      <c r="S629" s="106"/>
    </row>
    <row r="630" spans="1:19" s="25" customFormat="1" x14ac:dyDescent="0.2">
      <c r="A630" s="33"/>
      <c r="B630" s="19"/>
      <c r="C630" s="73"/>
      <c r="D630" s="73"/>
      <c r="E630" s="73"/>
      <c r="F630" s="73"/>
      <c r="G630" s="73"/>
      <c r="H630" s="54"/>
      <c r="I630" s="74"/>
      <c r="J630" s="74"/>
      <c r="K630" s="54"/>
      <c r="L630" s="54"/>
      <c r="M630" s="54"/>
      <c r="N630" s="54"/>
      <c r="O630" s="54"/>
      <c r="P630" s="54"/>
      <c r="Q630" s="54"/>
      <c r="R630" s="35"/>
      <c r="S630" s="106"/>
    </row>
    <row r="631" spans="1:19" s="25" customFormat="1" x14ac:dyDescent="0.2">
      <c r="A631" s="33"/>
      <c r="B631" s="19"/>
      <c r="C631" s="73"/>
      <c r="D631" s="73"/>
      <c r="E631" s="73"/>
      <c r="F631" s="73"/>
      <c r="G631" s="73"/>
      <c r="H631" s="54"/>
      <c r="I631" s="74"/>
      <c r="J631" s="74"/>
      <c r="K631" s="54"/>
      <c r="L631" s="54"/>
      <c r="M631" s="54"/>
      <c r="N631" s="54"/>
      <c r="O631" s="54"/>
      <c r="P631" s="54"/>
      <c r="Q631" s="54"/>
      <c r="R631" s="35"/>
      <c r="S631" s="106"/>
    </row>
    <row r="632" spans="1:19" s="25" customFormat="1" x14ac:dyDescent="0.2">
      <c r="A632" s="33"/>
      <c r="B632" s="19"/>
      <c r="C632" s="73"/>
      <c r="D632" s="73"/>
      <c r="E632" s="73"/>
      <c r="F632" s="73"/>
      <c r="G632" s="73"/>
      <c r="H632" s="54"/>
      <c r="I632" s="74"/>
      <c r="J632" s="74"/>
      <c r="K632" s="54"/>
      <c r="L632" s="54"/>
      <c r="M632" s="54"/>
      <c r="N632" s="54"/>
      <c r="O632" s="54"/>
      <c r="P632" s="54"/>
      <c r="Q632" s="54"/>
      <c r="R632" s="35"/>
      <c r="S632" s="106"/>
    </row>
    <row r="633" spans="1:19" s="25" customFormat="1" x14ac:dyDescent="0.2">
      <c r="A633" s="33"/>
      <c r="B633" s="19"/>
      <c r="C633" s="73"/>
      <c r="D633" s="73"/>
      <c r="E633" s="73"/>
      <c r="F633" s="73"/>
      <c r="G633" s="73"/>
      <c r="H633" s="54"/>
      <c r="I633" s="74"/>
      <c r="J633" s="74"/>
      <c r="K633" s="54"/>
      <c r="L633" s="54"/>
      <c r="M633" s="54"/>
      <c r="N633" s="54"/>
      <c r="O633" s="54"/>
      <c r="P633" s="54"/>
      <c r="Q633" s="54"/>
      <c r="R633" s="35"/>
      <c r="S633" s="106"/>
    </row>
    <row r="634" spans="1:19" s="25" customFormat="1" x14ac:dyDescent="0.2">
      <c r="A634" s="33"/>
      <c r="B634" s="19"/>
      <c r="C634" s="73"/>
      <c r="D634" s="73"/>
      <c r="E634" s="73"/>
      <c r="F634" s="73"/>
      <c r="G634" s="73"/>
      <c r="H634" s="54"/>
      <c r="I634" s="74"/>
      <c r="J634" s="74"/>
      <c r="K634" s="54"/>
      <c r="L634" s="54"/>
      <c r="M634" s="54"/>
      <c r="N634" s="54"/>
      <c r="O634" s="54"/>
      <c r="P634" s="54"/>
      <c r="Q634" s="54"/>
      <c r="R634" s="35"/>
      <c r="S634" s="106"/>
    </row>
    <row r="635" spans="1:19" s="25" customFormat="1" x14ac:dyDescent="0.2">
      <c r="A635" s="33"/>
      <c r="B635" s="19"/>
      <c r="C635" s="73"/>
      <c r="D635" s="73"/>
      <c r="E635" s="73"/>
      <c r="F635" s="73"/>
      <c r="G635" s="73"/>
      <c r="H635" s="54"/>
      <c r="I635" s="74"/>
      <c r="J635" s="74"/>
      <c r="K635" s="54"/>
      <c r="L635" s="54"/>
      <c r="M635" s="54"/>
      <c r="N635" s="54"/>
      <c r="O635" s="54"/>
      <c r="P635" s="54"/>
      <c r="Q635" s="54"/>
      <c r="R635" s="35"/>
      <c r="S635" s="106"/>
    </row>
    <row r="636" spans="1:19" s="25" customFormat="1" x14ac:dyDescent="0.2">
      <c r="A636" s="33"/>
      <c r="B636" s="19"/>
      <c r="C636" s="73"/>
      <c r="D636" s="73"/>
      <c r="E636" s="73"/>
      <c r="F636" s="73"/>
      <c r="G636" s="73"/>
      <c r="H636" s="54"/>
      <c r="I636" s="74"/>
      <c r="J636" s="74"/>
      <c r="K636" s="54"/>
      <c r="L636" s="54"/>
      <c r="M636" s="54"/>
      <c r="N636" s="54"/>
      <c r="O636" s="54"/>
      <c r="P636" s="54"/>
      <c r="Q636" s="54"/>
      <c r="R636" s="35"/>
      <c r="S636" s="106"/>
    </row>
    <row r="637" spans="1:19" s="25" customFormat="1" x14ac:dyDescent="0.2">
      <c r="A637" s="33"/>
      <c r="B637" s="19"/>
      <c r="C637" s="73"/>
      <c r="D637" s="73"/>
      <c r="E637" s="73"/>
      <c r="F637" s="73"/>
      <c r="G637" s="73"/>
      <c r="H637" s="54"/>
      <c r="I637" s="74"/>
      <c r="J637" s="74"/>
      <c r="K637" s="54"/>
      <c r="L637" s="54"/>
      <c r="M637" s="54"/>
      <c r="N637" s="54"/>
      <c r="O637" s="54"/>
      <c r="P637" s="54"/>
      <c r="Q637" s="54"/>
      <c r="R637" s="35"/>
      <c r="S637" s="106"/>
    </row>
    <row r="638" spans="1:19" s="25" customFormat="1" x14ac:dyDescent="0.2">
      <c r="A638" s="33"/>
      <c r="B638" s="19"/>
      <c r="C638" s="73"/>
      <c r="D638" s="73"/>
      <c r="E638" s="73"/>
      <c r="F638" s="73"/>
      <c r="G638" s="73"/>
      <c r="H638" s="54"/>
      <c r="I638" s="74"/>
      <c r="J638" s="74"/>
      <c r="K638" s="54"/>
      <c r="L638" s="54"/>
      <c r="M638" s="54"/>
      <c r="N638" s="54"/>
      <c r="O638" s="54"/>
      <c r="P638" s="54"/>
      <c r="Q638" s="54"/>
      <c r="R638" s="35"/>
      <c r="S638" s="106"/>
    </row>
    <row r="639" spans="1:19" s="25" customFormat="1" x14ac:dyDescent="0.2">
      <c r="A639" s="33"/>
      <c r="B639" s="19"/>
      <c r="C639" s="73"/>
      <c r="D639" s="73"/>
      <c r="E639" s="73"/>
      <c r="F639" s="73"/>
      <c r="G639" s="73"/>
      <c r="H639" s="54"/>
      <c r="I639" s="74"/>
      <c r="J639" s="74"/>
      <c r="K639" s="54"/>
      <c r="L639" s="54"/>
      <c r="M639" s="54"/>
      <c r="N639" s="54"/>
      <c r="O639" s="54"/>
      <c r="P639" s="54"/>
      <c r="Q639" s="54"/>
      <c r="R639" s="35"/>
      <c r="S639" s="106"/>
    </row>
    <row r="640" spans="1:19" s="25" customFormat="1" x14ac:dyDescent="0.2">
      <c r="A640" s="33"/>
      <c r="B640" s="19"/>
      <c r="C640" s="73"/>
      <c r="D640" s="73"/>
      <c r="E640" s="73"/>
      <c r="F640" s="73"/>
      <c r="G640" s="73"/>
      <c r="H640" s="54"/>
      <c r="I640" s="74"/>
      <c r="J640" s="74"/>
      <c r="K640" s="54"/>
      <c r="L640" s="54"/>
      <c r="M640" s="54"/>
      <c r="N640" s="54"/>
      <c r="O640" s="54"/>
      <c r="P640" s="54"/>
      <c r="Q640" s="54"/>
      <c r="R640" s="35"/>
      <c r="S640" s="106"/>
    </row>
    <row r="641" spans="1:19" s="25" customFormat="1" x14ac:dyDescent="0.2">
      <c r="A641" s="33"/>
      <c r="B641" s="19"/>
      <c r="C641" s="73"/>
      <c r="D641" s="73"/>
      <c r="E641" s="73"/>
      <c r="F641" s="73"/>
      <c r="G641" s="73"/>
      <c r="H641" s="54"/>
      <c r="I641" s="74"/>
      <c r="J641" s="74"/>
      <c r="K641" s="54"/>
      <c r="L641" s="54"/>
      <c r="M641" s="54"/>
      <c r="N641" s="54"/>
      <c r="O641" s="54"/>
      <c r="P641" s="54"/>
      <c r="Q641" s="54"/>
      <c r="R641" s="35"/>
      <c r="S641" s="106"/>
    </row>
    <row r="642" spans="1:19" s="25" customFormat="1" x14ac:dyDescent="0.2">
      <c r="A642" s="33"/>
      <c r="B642" s="19"/>
      <c r="C642" s="73"/>
      <c r="D642" s="73"/>
      <c r="E642" s="73"/>
      <c r="F642" s="73"/>
      <c r="G642" s="73"/>
      <c r="H642" s="54"/>
      <c r="I642" s="74"/>
      <c r="J642" s="74"/>
      <c r="K642" s="54"/>
      <c r="L642" s="54"/>
      <c r="M642" s="54"/>
      <c r="N642" s="54"/>
      <c r="O642" s="54"/>
      <c r="P642" s="54"/>
      <c r="Q642" s="54"/>
      <c r="R642" s="35"/>
      <c r="S642" s="106"/>
    </row>
    <row r="643" spans="1:19" s="25" customFormat="1" x14ac:dyDescent="0.2">
      <c r="A643" s="33"/>
      <c r="B643" s="19"/>
      <c r="C643" s="73"/>
      <c r="D643" s="73"/>
      <c r="E643" s="73"/>
      <c r="F643" s="73"/>
      <c r="G643" s="73"/>
      <c r="H643" s="54"/>
      <c r="I643" s="74"/>
      <c r="J643" s="74"/>
      <c r="K643" s="54"/>
      <c r="L643" s="54"/>
      <c r="M643" s="54"/>
      <c r="N643" s="54"/>
      <c r="O643" s="54"/>
      <c r="P643" s="54"/>
      <c r="Q643" s="54"/>
      <c r="R643" s="35"/>
      <c r="S643" s="106"/>
    </row>
    <row r="644" spans="1:19" s="25" customFormat="1" x14ac:dyDescent="0.2">
      <c r="A644" s="33"/>
      <c r="B644" s="19"/>
      <c r="C644" s="73"/>
      <c r="D644" s="73"/>
      <c r="E644" s="73"/>
      <c r="F644" s="73"/>
      <c r="G644" s="73"/>
      <c r="H644" s="54"/>
      <c r="I644" s="74"/>
      <c r="J644" s="74"/>
      <c r="K644" s="54"/>
      <c r="L644" s="54"/>
      <c r="M644" s="54"/>
      <c r="N644" s="54"/>
      <c r="O644" s="54"/>
      <c r="P644" s="54"/>
      <c r="Q644" s="54"/>
      <c r="R644" s="35"/>
      <c r="S644" s="106"/>
    </row>
    <row r="645" spans="1:19" s="25" customFormat="1" x14ac:dyDescent="0.2">
      <c r="A645" s="33"/>
      <c r="B645" s="19"/>
      <c r="C645" s="73"/>
      <c r="D645" s="73"/>
      <c r="E645" s="73"/>
      <c r="F645" s="73"/>
      <c r="G645" s="73"/>
      <c r="H645" s="54"/>
      <c r="I645" s="74"/>
      <c r="J645" s="74"/>
      <c r="K645" s="54"/>
      <c r="L645" s="54"/>
      <c r="M645" s="54"/>
      <c r="N645" s="54"/>
      <c r="O645" s="54"/>
      <c r="P645" s="54"/>
      <c r="Q645" s="54"/>
      <c r="R645" s="35"/>
      <c r="S645" s="106"/>
    </row>
    <row r="646" spans="1:19" s="25" customFormat="1" x14ac:dyDescent="0.2">
      <c r="A646" s="33"/>
      <c r="B646" s="19"/>
      <c r="C646" s="73"/>
      <c r="D646" s="73"/>
      <c r="E646" s="73"/>
      <c r="F646" s="73"/>
      <c r="G646" s="73"/>
      <c r="H646" s="54"/>
      <c r="I646" s="74"/>
      <c r="J646" s="74"/>
      <c r="K646" s="54"/>
      <c r="L646" s="54"/>
      <c r="M646" s="54"/>
      <c r="N646" s="54"/>
      <c r="O646" s="54"/>
      <c r="P646" s="54"/>
      <c r="Q646" s="54"/>
      <c r="R646" s="35"/>
      <c r="S646" s="106"/>
    </row>
    <row r="647" spans="1:19" s="25" customFormat="1" x14ac:dyDescent="0.2">
      <c r="A647" s="33"/>
      <c r="B647" s="19"/>
      <c r="C647" s="73"/>
      <c r="D647" s="73"/>
      <c r="E647" s="73"/>
      <c r="F647" s="73"/>
      <c r="G647" s="73"/>
      <c r="H647" s="54"/>
      <c r="I647" s="74"/>
      <c r="J647" s="74"/>
      <c r="K647" s="54"/>
      <c r="L647" s="54"/>
      <c r="M647" s="54"/>
      <c r="N647" s="54"/>
      <c r="O647" s="54"/>
      <c r="P647" s="54"/>
      <c r="Q647" s="54"/>
      <c r="R647" s="35"/>
      <c r="S647" s="106"/>
    </row>
    <row r="648" spans="1:19" s="25" customFormat="1" x14ac:dyDescent="0.2">
      <c r="A648" s="33"/>
      <c r="B648" s="19"/>
      <c r="C648" s="73"/>
      <c r="D648" s="73"/>
      <c r="E648" s="73"/>
      <c r="F648" s="73"/>
      <c r="G648" s="73"/>
      <c r="H648" s="54"/>
      <c r="I648" s="74"/>
      <c r="J648" s="74"/>
      <c r="K648" s="54"/>
      <c r="L648" s="54"/>
      <c r="M648" s="54"/>
      <c r="N648" s="54"/>
      <c r="O648" s="54"/>
      <c r="P648" s="54"/>
      <c r="Q648" s="54"/>
      <c r="R648" s="35"/>
      <c r="S648" s="106"/>
    </row>
    <row r="649" spans="1:19" s="25" customFormat="1" x14ac:dyDescent="0.2">
      <c r="A649" s="33"/>
      <c r="B649" s="19"/>
      <c r="C649" s="73"/>
      <c r="D649" s="73"/>
      <c r="E649" s="73"/>
      <c r="F649" s="73"/>
      <c r="G649" s="73"/>
      <c r="H649" s="54"/>
      <c r="I649" s="74"/>
      <c r="J649" s="74"/>
      <c r="K649" s="54"/>
      <c r="L649" s="54"/>
      <c r="M649" s="54"/>
      <c r="N649" s="54"/>
      <c r="O649" s="54"/>
      <c r="P649" s="54"/>
      <c r="Q649" s="54"/>
      <c r="R649" s="35"/>
      <c r="S649" s="106"/>
    </row>
    <row r="650" spans="1:19" s="25" customFormat="1" x14ac:dyDescent="0.2">
      <c r="A650" s="33"/>
      <c r="B650" s="19"/>
      <c r="C650" s="73"/>
      <c r="D650" s="73"/>
      <c r="E650" s="73"/>
      <c r="F650" s="73"/>
      <c r="G650" s="73"/>
      <c r="H650" s="54"/>
      <c r="I650" s="74"/>
      <c r="J650" s="74"/>
      <c r="K650" s="54"/>
      <c r="L650" s="54"/>
      <c r="M650" s="54"/>
      <c r="N650" s="54"/>
      <c r="O650" s="54"/>
      <c r="P650" s="54"/>
      <c r="Q650" s="54"/>
      <c r="R650" s="35"/>
      <c r="S650" s="106"/>
    </row>
    <row r="651" spans="1:19" s="25" customFormat="1" x14ac:dyDescent="0.2">
      <c r="A651" s="33"/>
      <c r="B651" s="19"/>
      <c r="C651" s="73"/>
      <c r="D651" s="73"/>
      <c r="E651" s="73"/>
      <c r="F651" s="73"/>
      <c r="G651" s="73"/>
      <c r="H651" s="54"/>
      <c r="I651" s="74"/>
      <c r="J651" s="74"/>
      <c r="K651" s="54"/>
      <c r="L651" s="54"/>
      <c r="M651" s="54"/>
      <c r="N651" s="54"/>
      <c r="O651" s="54"/>
      <c r="P651" s="54"/>
      <c r="Q651" s="54"/>
      <c r="R651" s="35"/>
      <c r="S651" s="106"/>
    </row>
    <row r="652" spans="1:19" s="25" customFormat="1" x14ac:dyDescent="0.2">
      <c r="A652" s="33"/>
      <c r="B652" s="19"/>
      <c r="C652" s="73"/>
      <c r="D652" s="73"/>
      <c r="E652" s="73"/>
      <c r="F652" s="73"/>
      <c r="G652" s="73"/>
      <c r="H652" s="54"/>
      <c r="I652" s="74"/>
      <c r="J652" s="74"/>
      <c r="K652" s="54"/>
      <c r="L652" s="54"/>
      <c r="M652" s="54"/>
      <c r="N652" s="54"/>
      <c r="O652" s="54"/>
      <c r="P652" s="54"/>
      <c r="Q652" s="54"/>
      <c r="R652" s="35"/>
      <c r="S652" s="106"/>
    </row>
    <row r="653" spans="1:19" s="25" customFormat="1" x14ac:dyDescent="0.2">
      <c r="A653" s="33"/>
      <c r="B653" s="19"/>
      <c r="C653" s="73"/>
      <c r="D653" s="73"/>
      <c r="E653" s="73"/>
      <c r="F653" s="73"/>
      <c r="G653" s="73"/>
      <c r="H653" s="54"/>
      <c r="I653" s="74"/>
      <c r="J653" s="74"/>
      <c r="K653" s="54"/>
      <c r="L653" s="54"/>
      <c r="M653" s="54"/>
      <c r="N653" s="54"/>
      <c r="O653" s="54"/>
      <c r="P653" s="54"/>
      <c r="Q653" s="54"/>
      <c r="R653" s="35"/>
      <c r="S653" s="106"/>
    </row>
    <row r="654" spans="1:19" s="25" customFormat="1" x14ac:dyDescent="0.2">
      <c r="A654" s="33"/>
      <c r="B654" s="19"/>
      <c r="C654" s="73"/>
      <c r="D654" s="73"/>
      <c r="E654" s="73"/>
      <c r="F654" s="73"/>
      <c r="G654" s="73"/>
      <c r="H654" s="54"/>
      <c r="I654" s="74"/>
      <c r="J654" s="74"/>
      <c r="K654" s="54"/>
      <c r="L654" s="54"/>
      <c r="M654" s="54"/>
      <c r="N654" s="54"/>
      <c r="O654" s="54"/>
      <c r="P654" s="54"/>
      <c r="Q654" s="54"/>
      <c r="R654" s="35"/>
      <c r="S654" s="106"/>
    </row>
    <row r="655" spans="1:19" s="25" customFormat="1" x14ac:dyDescent="0.2">
      <c r="A655" s="33"/>
      <c r="B655" s="19"/>
      <c r="C655" s="73"/>
      <c r="D655" s="73"/>
      <c r="E655" s="73"/>
      <c r="F655" s="73"/>
      <c r="G655" s="73"/>
      <c r="H655" s="54"/>
      <c r="I655" s="74"/>
      <c r="J655" s="74"/>
      <c r="K655" s="54"/>
      <c r="L655" s="54"/>
      <c r="M655" s="54"/>
      <c r="N655" s="54"/>
      <c r="O655" s="54"/>
      <c r="P655" s="54"/>
      <c r="Q655" s="54"/>
      <c r="R655" s="35"/>
      <c r="S655" s="106"/>
    </row>
    <row r="656" spans="1:19" s="25" customFormat="1" x14ac:dyDescent="0.2">
      <c r="A656" s="33"/>
      <c r="B656" s="19"/>
      <c r="C656" s="73"/>
      <c r="D656" s="73"/>
      <c r="E656" s="73"/>
      <c r="F656" s="73"/>
      <c r="G656" s="73"/>
      <c r="H656" s="54"/>
      <c r="I656" s="74"/>
      <c r="J656" s="74"/>
      <c r="K656" s="54"/>
      <c r="L656" s="54"/>
      <c r="M656" s="54"/>
      <c r="N656" s="54"/>
      <c r="O656" s="54"/>
      <c r="P656" s="54"/>
      <c r="Q656" s="54"/>
      <c r="R656" s="35"/>
      <c r="S656" s="106"/>
    </row>
    <row r="657" spans="1:19" s="25" customFormat="1" x14ac:dyDescent="0.2">
      <c r="A657" s="33"/>
      <c r="B657" s="19"/>
      <c r="C657" s="73"/>
      <c r="D657" s="73"/>
      <c r="E657" s="73"/>
      <c r="F657" s="73"/>
      <c r="G657" s="73"/>
      <c r="H657" s="54"/>
      <c r="I657" s="74"/>
      <c r="J657" s="74"/>
      <c r="K657" s="54"/>
      <c r="L657" s="54"/>
      <c r="M657" s="54"/>
      <c r="N657" s="54"/>
      <c r="O657" s="54"/>
      <c r="P657" s="54"/>
      <c r="Q657" s="54"/>
      <c r="R657" s="35"/>
      <c r="S657" s="106"/>
    </row>
    <row r="658" spans="1:19" s="25" customFormat="1" x14ac:dyDescent="0.2">
      <c r="A658" s="33"/>
      <c r="B658" s="19"/>
      <c r="C658" s="73"/>
      <c r="D658" s="73"/>
      <c r="E658" s="73"/>
      <c r="F658" s="73"/>
      <c r="G658" s="73"/>
      <c r="H658" s="54"/>
      <c r="I658" s="74"/>
      <c r="J658" s="74"/>
      <c r="K658" s="54"/>
      <c r="L658" s="54"/>
      <c r="M658" s="54"/>
      <c r="N658" s="54"/>
      <c r="O658" s="54"/>
      <c r="P658" s="54"/>
      <c r="Q658" s="54"/>
      <c r="R658" s="35"/>
      <c r="S658" s="106"/>
    </row>
    <row r="659" spans="1:19" s="25" customFormat="1" x14ac:dyDescent="0.2">
      <c r="A659" s="33"/>
      <c r="B659" s="19"/>
      <c r="C659" s="73"/>
      <c r="D659" s="73"/>
      <c r="E659" s="73"/>
      <c r="F659" s="73"/>
      <c r="G659" s="73"/>
      <c r="H659" s="54"/>
      <c r="I659" s="74"/>
      <c r="J659" s="74"/>
      <c r="K659" s="54"/>
      <c r="L659" s="54"/>
      <c r="M659" s="54"/>
      <c r="N659" s="54"/>
      <c r="O659" s="54"/>
      <c r="P659" s="54"/>
      <c r="Q659" s="54"/>
      <c r="R659" s="35"/>
      <c r="S659" s="106"/>
    </row>
    <row r="660" spans="1:19" s="25" customFormat="1" x14ac:dyDescent="0.2">
      <c r="A660" s="33"/>
      <c r="B660" s="19"/>
      <c r="C660" s="73"/>
      <c r="D660" s="73"/>
      <c r="E660" s="73"/>
      <c r="F660" s="73"/>
      <c r="G660" s="73"/>
      <c r="H660" s="54"/>
      <c r="I660" s="74"/>
      <c r="J660" s="74"/>
      <c r="K660" s="54"/>
      <c r="L660" s="54"/>
      <c r="M660" s="54"/>
      <c r="N660" s="54"/>
      <c r="O660" s="54"/>
      <c r="P660" s="54"/>
      <c r="Q660" s="54"/>
      <c r="R660" s="35"/>
      <c r="S660" s="106"/>
    </row>
    <row r="661" spans="1:19" s="25" customFormat="1" x14ac:dyDescent="0.2">
      <c r="A661" s="33"/>
      <c r="B661" s="19"/>
      <c r="C661" s="73"/>
      <c r="D661" s="73"/>
      <c r="E661" s="73"/>
      <c r="F661" s="73"/>
      <c r="G661" s="73"/>
      <c r="H661" s="54"/>
      <c r="I661" s="74"/>
      <c r="J661" s="74"/>
      <c r="K661" s="54"/>
      <c r="L661" s="54"/>
      <c r="M661" s="54"/>
      <c r="N661" s="54"/>
      <c r="O661" s="54"/>
      <c r="P661" s="54"/>
      <c r="Q661" s="54"/>
      <c r="R661" s="35"/>
      <c r="S661" s="106"/>
    </row>
    <row r="662" spans="1:19" s="25" customFormat="1" x14ac:dyDescent="0.2">
      <c r="A662" s="33"/>
      <c r="B662" s="19"/>
      <c r="C662" s="73"/>
      <c r="D662" s="73"/>
      <c r="E662" s="73"/>
      <c r="F662" s="73"/>
      <c r="G662" s="73"/>
      <c r="H662" s="54"/>
      <c r="I662" s="74"/>
      <c r="J662" s="74"/>
      <c r="K662" s="54"/>
      <c r="L662" s="54"/>
      <c r="M662" s="54"/>
      <c r="N662" s="54"/>
      <c r="O662" s="54"/>
      <c r="P662" s="54"/>
      <c r="Q662" s="54"/>
      <c r="R662" s="35"/>
      <c r="S662" s="106"/>
    </row>
    <row r="663" spans="1:19" s="25" customFormat="1" x14ac:dyDescent="0.2">
      <c r="A663" s="33"/>
      <c r="B663" s="19"/>
      <c r="C663" s="73"/>
      <c r="D663" s="73"/>
      <c r="E663" s="73"/>
      <c r="F663" s="73"/>
      <c r="G663" s="73"/>
      <c r="H663" s="54"/>
      <c r="I663" s="74"/>
      <c r="J663" s="74"/>
      <c r="K663" s="54"/>
      <c r="L663" s="54"/>
      <c r="M663" s="54"/>
      <c r="N663" s="54"/>
      <c r="O663" s="54"/>
      <c r="P663" s="54"/>
      <c r="Q663" s="54"/>
      <c r="R663" s="35"/>
      <c r="S663" s="106"/>
    </row>
    <row r="664" spans="1:19" s="25" customFormat="1" x14ac:dyDescent="0.2">
      <c r="A664" s="33"/>
      <c r="B664" s="19"/>
      <c r="C664" s="73"/>
      <c r="D664" s="73"/>
      <c r="E664" s="73"/>
      <c r="F664" s="73"/>
      <c r="G664" s="73"/>
      <c r="H664" s="54"/>
      <c r="I664" s="74"/>
      <c r="J664" s="74"/>
      <c r="K664" s="54"/>
      <c r="L664" s="54"/>
      <c r="M664" s="54"/>
      <c r="N664" s="54"/>
      <c r="O664" s="54"/>
      <c r="P664" s="54"/>
      <c r="Q664" s="54"/>
      <c r="R664" s="35"/>
      <c r="S664" s="106"/>
    </row>
    <row r="665" spans="1:19" s="25" customFormat="1" x14ac:dyDescent="0.2">
      <c r="A665" s="33"/>
      <c r="B665" s="19"/>
      <c r="C665" s="73"/>
      <c r="D665" s="73"/>
      <c r="E665" s="73"/>
      <c r="F665" s="73"/>
      <c r="G665" s="73"/>
      <c r="H665" s="54"/>
      <c r="I665" s="74"/>
      <c r="J665" s="74"/>
      <c r="K665" s="54"/>
      <c r="L665" s="54"/>
      <c r="M665" s="54"/>
      <c r="N665" s="54"/>
      <c r="O665" s="54"/>
      <c r="P665" s="54"/>
      <c r="Q665" s="54"/>
      <c r="R665" s="35"/>
      <c r="S665" s="106"/>
    </row>
    <row r="666" spans="1:19" s="25" customFormat="1" x14ac:dyDescent="0.2">
      <c r="A666" s="33"/>
      <c r="B666" s="19"/>
      <c r="C666" s="73"/>
      <c r="D666" s="73"/>
      <c r="E666" s="73"/>
      <c r="F666" s="73"/>
      <c r="G666" s="73"/>
      <c r="H666" s="54"/>
      <c r="I666" s="74"/>
      <c r="J666" s="74"/>
      <c r="K666" s="54"/>
      <c r="L666" s="54"/>
      <c r="M666" s="54"/>
      <c r="N666" s="54"/>
      <c r="O666" s="54"/>
      <c r="P666" s="54"/>
      <c r="Q666" s="54"/>
      <c r="R666" s="35"/>
      <c r="S666" s="106"/>
    </row>
    <row r="667" spans="1:19" s="25" customFormat="1" x14ac:dyDescent="0.2">
      <c r="A667" s="33"/>
      <c r="B667" s="19"/>
      <c r="C667" s="73"/>
      <c r="D667" s="73"/>
      <c r="E667" s="73"/>
      <c r="F667" s="73"/>
      <c r="G667" s="73"/>
      <c r="H667" s="54"/>
      <c r="I667" s="74"/>
      <c r="J667" s="74"/>
      <c r="K667" s="54"/>
      <c r="L667" s="54"/>
      <c r="M667" s="54"/>
      <c r="N667" s="54"/>
      <c r="O667" s="54"/>
      <c r="P667" s="54"/>
      <c r="Q667" s="54"/>
      <c r="R667" s="35"/>
      <c r="S667" s="106"/>
    </row>
    <row r="668" spans="1:19" s="25" customFormat="1" x14ac:dyDescent="0.2">
      <c r="A668" s="33"/>
      <c r="B668" s="19"/>
      <c r="C668" s="73"/>
      <c r="D668" s="73"/>
      <c r="E668" s="73"/>
      <c r="F668" s="73"/>
      <c r="G668" s="73"/>
      <c r="H668" s="54"/>
      <c r="I668" s="74"/>
      <c r="J668" s="74"/>
      <c r="K668" s="54"/>
      <c r="L668" s="54"/>
      <c r="M668" s="54"/>
      <c r="N668" s="54"/>
      <c r="O668" s="54"/>
      <c r="P668" s="54"/>
      <c r="Q668" s="54"/>
      <c r="R668" s="35"/>
      <c r="S668" s="106"/>
    </row>
    <row r="669" spans="1:19" s="25" customFormat="1" x14ac:dyDescent="0.2">
      <c r="A669" s="33"/>
      <c r="B669" s="19"/>
      <c r="C669" s="73"/>
      <c r="D669" s="73"/>
      <c r="E669" s="73"/>
      <c r="F669" s="73"/>
      <c r="G669" s="73"/>
      <c r="H669" s="54"/>
      <c r="I669" s="74"/>
      <c r="J669" s="74"/>
      <c r="K669" s="54"/>
      <c r="L669" s="54"/>
      <c r="M669" s="54"/>
      <c r="N669" s="54"/>
      <c r="O669" s="54"/>
      <c r="P669" s="54"/>
      <c r="Q669" s="54"/>
      <c r="R669" s="35"/>
      <c r="S669" s="106"/>
    </row>
    <row r="670" spans="1:19" s="25" customFormat="1" x14ac:dyDescent="0.2">
      <c r="A670" s="33"/>
      <c r="B670" s="19"/>
      <c r="C670" s="73"/>
      <c r="D670" s="73"/>
      <c r="E670" s="73"/>
      <c r="F670" s="73"/>
      <c r="G670" s="73"/>
      <c r="H670" s="54"/>
      <c r="I670" s="74"/>
      <c r="J670" s="74"/>
      <c r="K670" s="54"/>
      <c r="L670" s="54"/>
      <c r="M670" s="54"/>
      <c r="N670" s="54"/>
      <c r="O670" s="54"/>
      <c r="P670" s="54"/>
      <c r="Q670" s="54"/>
      <c r="R670" s="35"/>
      <c r="S670" s="106"/>
    </row>
    <row r="671" spans="1:19" s="25" customFormat="1" x14ac:dyDescent="0.2">
      <c r="A671" s="33"/>
      <c r="B671" s="19"/>
      <c r="C671" s="73"/>
      <c r="D671" s="73"/>
      <c r="E671" s="73"/>
      <c r="F671" s="73"/>
      <c r="G671" s="73"/>
      <c r="H671" s="54"/>
      <c r="I671" s="74"/>
      <c r="J671" s="74"/>
      <c r="K671" s="54"/>
      <c r="L671" s="54"/>
      <c r="M671" s="54"/>
      <c r="N671" s="54"/>
      <c r="O671" s="54"/>
      <c r="P671" s="54"/>
      <c r="Q671" s="54"/>
      <c r="R671" s="35"/>
      <c r="S671" s="106"/>
    </row>
    <row r="672" spans="1:19" s="25" customFormat="1" x14ac:dyDescent="0.2">
      <c r="A672" s="33"/>
      <c r="B672" s="19"/>
      <c r="C672" s="73"/>
      <c r="D672" s="73"/>
      <c r="E672" s="73"/>
      <c r="F672" s="73"/>
      <c r="G672" s="73"/>
      <c r="H672" s="54"/>
      <c r="I672" s="74"/>
      <c r="J672" s="74"/>
      <c r="K672" s="54"/>
      <c r="L672" s="54"/>
      <c r="M672" s="54"/>
      <c r="N672" s="54"/>
      <c r="O672" s="54"/>
      <c r="P672" s="54"/>
      <c r="Q672" s="54"/>
      <c r="R672" s="35"/>
      <c r="S672" s="106"/>
    </row>
  </sheetData>
  <mergeCells count="1">
    <mergeCell ref="A5:Q7"/>
  </mergeCells>
  <phoneticPr fontId="5" type="noConversion"/>
  <hyperlinks>
    <hyperlink ref="Q9" r:id="rId1" xr:uid="{00000000-0004-0000-0000-000000000000}"/>
    <hyperlink ref="Q10" r:id="rId2" xr:uid="{00000000-0004-0000-0000-000001000000}"/>
    <hyperlink ref="Q11" r:id="rId3" xr:uid="{07DACC9A-B3D3-4C16-A25C-031CDE947587}"/>
    <hyperlink ref="Q12" r:id="rId4" xr:uid="{3033EF1A-4791-43B8-8E91-BBD3FE7C815E}"/>
    <hyperlink ref="Q13" r:id="rId5" xr:uid="{2DDABB62-8397-4BCD-A91C-B0F0BCC739EC}"/>
    <hyperlink ref="Q21:Q23" r:id="rId6" display="divisionadministrativa@procuraduria.gov.co" xr:uid="{11579A30-1962-41B0-A0C8-8108A6F559FB}"/>
    <hyperlink ref="Q20" r:id="rId7" xr:uid="{B4105C21-9EF5-4746-B6ED-4F86C6E2D9BA}"/>
    <hyperlink ref="Q47:Q69" r:id="rId8" display="divisionadministrativa@procuraduria.gov.co" xr:uid="{0B8A37BA-DD7D-4735-BE09-D60D1A0D6258}"/>
    <hyperlink ref="Q46:Q69" r:id="rId9" display="divisionadministrativa@procuraduria.gov.co" xr:uid="{116D7D5F-C76C-4C9F-92D7-96173722FA48}"/>
    <hyperlink ref="Q70" r:id="rId10" xr:uid="{00000000-0004-0000-0000-000000000000}"/>
    <hyperlink ref="Q181" r:id="rId11" xr:uid="{0B997334-B5AD-4CA9-B3DD-8C0D4792DA85}"/>
    <hyperlink ref="Q183" r:id="rId12" xr:uid="{4C717636-3D17-4C36-A267-636A7A83135D}"/>
    <hyperlink ref="Q182:Q183" r:id="rId13" display="divisionadministrativa@procuraduria.gov.co" xr:uid="{12B68EC0-BEDE-44C8-8BDA-BA0471E6E58E}"/>
    <hyperlink ref="Q184:Q186" r:id="rId14" display="divisionadministrativa@procuraduria.gov.co" xr:uid="{A3366174-7008-4627-8F80-E7A04AF56975}"/>
    <hyperlink ref="Q184" r:id="rId15" xr:uid="{D135000C-5973-403A-B443-06B5DDD30538}"/>
    <hyperlink ref="Q185" r:id="rId16" xr:uid="{D278FDA8-32BA-48D1-84EC-DF0F8673AF79}"/>
    <hyperlink ref="Q186" r:id="rId17" xr:uid="{A67BEEA5-45D6-4F8C-9FA3-7995C508EB53}"/>
    <hyperlink ref="Q187" r:id="rId18" xr:uid="{A49FBFC4-3720-4BFE-B28A-2153D62F253B}"/>
    <hyperlink ref="Q188" r:id="rId19" xr:uid="{A8A76CA1-3A39-4D5E-9E3A-940F3C8B132F}"/>
    <hyperlink ref="Q189" r:id="rId20" xr:uid="{E0C2A1A6-5566-4C9A-A77A-F98D38DF977D}"/>
    <hyperlink ref="Q190" r:id="rId21" xr:uid="{ABA8B55D-0968-43E4-A569-2D2C1015642F}"/>
    <hyperlink ref="Q191" r:id="rId22" xr:uid="{2E0B53CC-2EB2-4BC2-B756-0E279A3E0345}"/>
    <hyperlink ref="Q192" r:id="rId23" xr:uid="{F78ACF76-7AB0-4670-BFBF-B016EBB6F5B0}"/>
    <hyperlink ref="Q194" r:id="rId24" xr:uid="{AA0E0286-8212-44C0-9C85-4358A10FD826}"/>
    <hyperlink ref="Q195" r:id="rId25" xr:uid="{ED24C80D-D886-4385-9589-C5E7CE6F504F}"/>
    <hyperlink ref="Q196" r:id="rId26" xr:uid="{2DBA9D52-E60C-40FC-9544-87AEB04AFA40}"/>
    <hyperlink ref="Q197" r:id="rId27" xr:uid="{DDF6A477-E8DF-4CD3-8EF6-5A09944E7063}"/>
    <hyperlink ref="Q198" r:id="rId28" xr:uid="{0B9A0E61-539C-47C2-83AC-C814AA6CD874}"/>
    <hyperlink ref="Q199" r:id="rId29" xr:uid="{7BFDAC5A-1E56-4715-9C3E-6AF0E471E285}"/>
    <hyperlink ref="Q200" r:id="rId30" xr:uid="{61BB068D-6EA2-4065-B83F-E01D08F1BB9E}"/>
    <hyperlink ref="Q201" r:id="rId31" xr:uid="{970149E2-B0DB-4D0C-B7CD-503E9E768797}"/>
    <hyperlink ref="Q202" r:id="rId32" xr:uid="{28CCF53A-9C6D-4ECF-A796-5EC292E14F46}"/>
    <hyperlink ref="Q203" r:id="rId33" xr:uid="{BD29E679-2627-4848-9D6C-EA7A8BEC49C2}"/>
    <hyperlink ref="Q204" r:id="rId34" xr:uid="{B4A36C35-8C2A-4C6C-ADA7-E1237B12C098}"/>
    <hyperlink ref="Q205" r:id="rId35" xr:uid="{B02795AA-FC83-47E3-858C-F0C4453B9103}"/>
    <hyperlink ref="Q206" r:id="rId36" xr:uid="{DC767115-ECC7-4295-AD46-BE7E60EC062C}"/>
    <hyperlink ref="Q207" r:id="rId37" xr:uid="{D4D850C4-0169-47BD-A878-13AE483147DA}"/>
    <hyperlink ref="Q208" r:id="rId38" xr:uid="{3371A09D-6220-4C5F-B272-5628D1D92972}"/>
    <hyperlink ref="Q209" r:id="rId39" xr:uid="{86877174-8C0A-42FE-9E86-86B9F4187CEA}"/>
    <hyperlink ref="Q210" r:id="rId40" xr:uid="{C5A9A816-46E9-4CC3-835A-DEC839FC3EC0}"/>
    <hyperlink ref="Q211" r:id="rId41" xr:uid="{5842E6EE-075D-4FDF-B6E4-829C4AA1824C}"/>
    <hyperlink ref="Q212" r:id="rId42" xr:uid="{319469C0-4B12-47E7-ACF8-B37A530A49C4}"/>
    <hyperlink ref="Q213" r:id="rId43" xr:uid="{88684B2B-DC2E-4241-A4CE-C8E94C692743}"/>
    <hyperlink ref="Q214" r:id="rId44" xr:uid="{292B72F0-A3E8-4062-ACD0-85A32C114822}"/>
    <hyperlink ref="Q215" r:id="rId45" xr:uid="{2F3B559F-0B7D-4F6D-9A2A-B5ED894241D9}"/>
    <hyperlink ref="Q216" r:id="rId46" xr:uid="{FDBA5500-B5A5-4BBB-851D-F20CD9CE2E8F}"/>
    <hyperlink ref="Q217" r:id="rId47" xr:uid="{D06A9A10-1CBE-4A53-987E-44404C3B4B4C}"/>
    <hyperlink ref="Q218" r:id="rId48" xr:uid="{F6B1EA69-068C-4BF4-B9E8-8461006D1896}"/>
    <hyperlink ref="Q219" r:id="rId49" xr:uid="{35B8A2D7-51D3-4AD0-98BA-96BB331B7509}"/>
    <hyperlink ref="Q220" r:id="rId50" xr:uid="{EA192313-503E-4263-8237-BD583C27B34D}"/>
    <hyperlink ref="Q222" r:id="rId51" xr:uid="{CD94FF53-E531-43F5-83BA-CA341D725BB3}"/>
    <hyperlink ref="Q223" r:id="rId52" xr:uid="{0A0A5A1C-2ADA-4FD6-B15F-97D6BB2C5C43}"/>
    <hyperlink ref="Q224" r:id="rId53" xr:uid="{3DAF42C9-717F-44C7-9A6D-6A01CF1ABD1C}"/>
    <hyperlink ref="Q225" r:id="rId54" xr:uid="{D4EE951C-9287-4384-BF40-935B87EF0CEA}"/>
    <hyperlink ref="Q226" r:id="rId55" xr:uid="{C02E373B-547A-4842-B47A-A8783F2FE4D4}"/>
    <hyperlink ref="Q227" r:id="rId56" xr:uid="{01619DC9-001D-46D2-82FA-3DEF109B3CC0}"/>
    <hyperlink ref="Q228" r:id="rId57" xr:uid="{4DAAE242-ACCC-4814-9D4A-39503B1C8F7C}"/>
    <hyperlink ref="Q229:Q231" r:id="rId58" display="divisionadministrativa@procuraduria.gov.co" xr:uid="{03B5D898-9988-4A1B-A775-7F3EDB808A13}"/>
    <hyperlink ref="Q232" r:id="rId59" xr:uid="{C0DBCCEF-75CB-4332-B0FC-94928A5380FA}"/>
    <hyperlink ref="Q233" r:id="rId60" xr:uid="{A79DC044-C0F6-46E9-AA43-1610BA8F2512}"/>
    <hyperlink ref="Q234" r:id="rId61" xr:uid="{DF3B86A4-EDDC-4FF4-BD18-62F12070D3FA}"/>
    <hyperlink ref="Q235" r:id="rId62" xr:uid="{99C28B78-4187-4EAD-8662-1FAA731E261B}"/>
    <hyperlink ref="Q236" r:id="rId63" xr:uid="{296B22AF-50F5-432D-B048-3531396A4411}"/>
    <hyperlink ref="Q237" r:id="rId64" xr:uid="{1CED53FD-84A9-4C3B-B2FA-09D7E8D6645F}"/>
    <hyperlink ref="Q238" r:id="rId65" xr:uid="{9280E572-7D7B-4438-BC5B-942F18168206}"/>
    <hyperlink ref="Q239" r:id="rId66" xr:uid="{7E39ADED-0ABF-4ACD-BC34-B1997A4CD21F}"/>
    <hyperlink ref="Q240" r:id="rId67" xr:uid="{FE3090D6-9057-4E46-B3A7-541933283FF8}"/>
    <hyperlink ref="Q241" r:id="rId68" xr:uid="{4C08A2B0-4A5C-4686-B41C-55E0585ABF2B}"/>
    <hyperlink ref="Q242" r:id="rId69" xr:uid="{7F3FF146-5D70-4960-A171-F3927C2A5CB6}"/>
    <hyperlink ref="Q243" r:id="rId70" xr:uid="{38DA4CC1-1DA3-4E44-9061-A392B823C25B}"/>
    <hyperlink ref="Q244" r:id="rId71" xr:uid="{AEE0B85F-35D4-4865-AED7-4B592C642804}"/>
  </hyperlinks>
  <pageMargins left="0.75" right="0.75" top="1" bottom="1" header="0.5" footer="0.5"/>
  <pageSetup orientation="portrait" r:id="rId7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60" zoomScaleNormal="60" workbookViewId="0">
      <selection activeCell="H15" sqref="H15"/>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PUBLICADO ADQUISICIONES</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dcterms:created xsi:type="dcterms:W3CDTF">2020-10-13T15:45:03Z</dcterms:created>
  <dcterms:modified xsi:type="dcterms:W3CDTF">2021-06-23T16:52:27Z</dcterms:modified>
  <cp:category/>
  <cp:contentStatus/>
</cp:coreProperties>
</file>